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<sst xmlns="http://schemas.openxmlformats.org/spreadsheetml/2006/main" count="82" uniqueCount="64">
  <si>
    <t>№</t>
  </si>
  <si>
    <t>Дом</t>
  </si>
  <si>
    <t>Общая площадь</t>
  </si>
  <si>
    <t>Орская, 1</t>
  </si>
  <si>
    <t>Сумма на содержание и ремонт жилья, руб.</t>
  </si>
  <si>
    <t>за вывоз и захоронение ТБО</t>
  </si>
  <si>
    <t>затраты по управляющей компании</t>
  </si>
  <si>
    <t>Обслуживание внутридомовых газопров.</t>
  </si>
  <si>
    <t>Текущий ремонт</t>
  </si>
  <si>
    <t>Орская,1А</t>
  </si>
  <si>
    <t>Орская,2</t>
  </si>
  <si>
    <t>Орская,4</t>
  </si>
  <si>
    <t>Орская,6А</t>
  </si>
  <si>
    <t>Орская,5</t>
  </si>
  <si>
    <t>Орская,7</t>
  </si>
  <si>
    <t>Орская,8</t>
  </si>
  <si>
    <t>Орская,9</t>
  </si>
  <si>
    <t>Орская,10</t>
  </si>
  <si>
    <t>Орская,11</t>
  </si>
  <si>
    <t>Орская,12</t>
  </si>
  <si>
    <t>Орская,12А</t>
  </si>
  <si>
    <t>Орская,11Б</t>
  </si>
  <si>
    <t>Орская,13</t>
  </si>
  <si>
    <t>Орская,13А</t>
  </si>
  <si>
    <t>Оркая,14</t>
  </si>
  <si>
    <t>Орская,15</t>
  </si>
  <si>
    <t>Орская,16</t>
  </si>
  <si>
    <t>Фомина,28</t>
  </si>
  <si>
    <t>Фомина,31</t>
  </si>
  <si>
    <t>Фомина,32</t>
  </si>
  <si>
    <t>Фомина,33</t>
  </si>
  <si>
    <t>40 лет Победы,1</t>
  </si>
  <si>
    <t>40 лет Победы,2</t>
  </si>
  <si>
    <t>40 лет Победы,3</t>
  </si>
  <si>
    <t>40 лет Победы,4</t>
  </si>
  <si>
    <t>40 лет Победы,5</t>
  </si>
  <si>
    <t>40 лет Победы,6</t>
  </si>
  <si>
    <t>Суворова,7</t>
  </si>
  <si>
    <t>Крестьянская,11</t>
  </si>
  <si>
    <t>Молодежная,1Б</t>
  </si>
  <si>
    <t>Молодежная,15</t>
  </si>
  <si>
    <t>Молодежная,32А</t>
  </si>
  <si>
    <t>с 01.01.2014г. по 30.06.2014г.</t>
  </si>
  <si>
    <t>с 01.07.2014г. по 31.12.2014г.</t>
  </si>
  <si>
    <t>Работа автотранспорта</t>
  </si>
  <si>
    <t>Тариф за 1 кв.м.</t>
  </si>
  <si>
    <t>В т.ч.</t>
  </si>
  <si>
    <t>0,40руб.кв.м. - Расход управл.компании.</t>
  </si>
  <si>
    <t>2,48руб.кв.м. - Вывоз и захоронение ТБО</t>
  </si>
  <si>
    <t>0,16руб.кв.м. - Обслуживание газопроводов</t>
  </si>
  <si>
    <t>0,64руб.кв.м. - Работа автотранспорта</t>
  </si>
  <si>
    <t>4,45руб.кв.м. - Текущий ремонт (расходы на устранение предписаний)</t>
  </si>
  <si>
    <t>Тариф: 8,13руб. кв.м.(с 01.01. по 30.06.2014г.)</t>
  </si>
  <si>
    <t>0,42руб.кв.м. - Расход управл.компании.</t>
  </si>
  <si>
    <t>2,61руб.кв.м. - Вывоз и захоронение ТБО</t>
  </si>
  <si>
    <t>0,17руб.кв.м. - Обслуживание газопроводов</t>
  </si>
  <si>
    <t>0,67руб.кв.м. - Работа автотранспорта</t>
  </si>
  <si>
    <t>4,66руб.кв.м. - Текущий ремонт (расходы на устранение предписаний)</t>
  </si>
  <si>
    <t>Гл.инженер</t>
  </si>
  <si>
    <t>Руководитель ООО "Жилфонд"</t>
  </si>
  <si>
    <t>А.П.Паймуков</t>
  </si>
  <si>
    <t>В.И. Добрынин</t>
  </si>
  <si>
    <t>Тариф: 8,53руб. кв.м.(с 01.07. по 31.12.2014г.)</t>
  </si>
  <si>
    <t>Перечень работ по текущему ремонту, содержанию мест общего пользования  в ООО "Управляющая компания Курманаевское ЖКХ" на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</si>
</sst>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5" fillId="0" borderId="5" xfId="0" applyFont="1" applyBorder="1" applyAlignment="1">
      <alignment/>
    </xf>
    <xf numFmtId="0" fontId="1" fillId="0" borderId="6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3" xfId="0" applyFont="1" applyBorder="1" applyAlignment="1">
      <alignment/>
    </xf>
    <xf numFmtId="2" fontId="6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1" fillId="0" borderId="7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justify"/>
    </xf>
    <xf numFmtId="0" fontId="5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 wrapText="1"/>
    </xf>
    <xf numFmtId="0" fontId="1" fillId="0" borderId="9" xfId="0" applyFont="1" applyBorder="1" applyAlignment="1">
      <alignment horizontal="center" vertical="justify" wrapText="1"/>
    </xf>
    <xf numFmtId="2" fontId="5" fillId="0" borderId="5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1"/>
  <sheetViews>
    <sheetView tabSelected="1" workbookViewId="0" topLeftCell="A169">
      <selection activeCell="A246" sqref="A246:F289"/>
    </sheetView>
  </sheetViews>
  <sheetFormatPr defaultColWidth="9.00390625" defaultRowHeight="12.75"/>
  <cols>
    <col min="1" max="1" width="4.625" style="0" customWidth="1"/>
    <col min="2" max="2" width="50.25390625" style="0" customWidth="1"/>
    <col min="3" max="3" width="14.875" style="0" customWidth="1"/>
    <col min="4" max="5" width="14.75390625" style="0" customWidth="1"/>
    <col min="6" max="6" width="9.00390625" style="0" customWidth="1"/>
    <col min="7" max="7" width="27.75390625" style="0" customWidth="1"/>
  </cols>
  <sheetData>
    <row r="1" spans="1:13" ht="53.25" customHeight="1">
      <c r="A1" s="38" t="s">
        <v>63</v>
      </c>
      <c r="B1" s="38"/>
      <c r="C1" s="38"/>
      <c r="D1" s="38"/>
      <c r="E1" s="38"/>
      <c r="F1" s="38"/>
      <c r="G1" s="38"/>
      <c r="H1" s="38"/>
      <c r="I1" s="1"/>
      <c r="J1" s="1"/>
      <c r="K1" s="1"/>
      <c r="L1" s="1"/>
      <c r="M1" s="1"/>
    </row>
    <row r="2" spans="1:13" ht="19.5">
      <c r="A2" s="15"/>
      <c r="B2" s="39" t="s">
        <v>42</v>
      </c>
      <c r="C2" s="39"/>
      <c r="D2" s="39"/>
      <c r="E2" s="40"/>
      <c r="F2" s="43" t="s">
        <v>43</v>
      </c>
      <c r="G2" s="40"/>
      <c r="H2" s="1"/>
      <c r="I2" s="1"/>
      <c r="J2" s="1"/>
      <c r="K2" s="1"/>
      <c r="L2" s="1"/>
      <c r="M2" s="1"/>
    </row>
    <row r="3" spans="1:13" ht="77.25" customHeight="1" thickBot="1">
      <c r="A3" s="35" t="s">
        <v>0</v>
      </c>
      <c r="B3" s="13" t="s">
        <v>1</v>
      </c>
      <c r="C3" s="14" t="s">
        <v>2</v>
      </c>
      <c r="D3" s="14" t="s">
        <v>45</v>
      </c>
      <c r="E3" s="16" t="s">
        <v>4</v>
      </c>
      <c r="F3" s="14" t="str">
        <f>D3</f>
        <v>Тариф за 1 кв.м.</v>
      </c>
      <c r="G3" s="19" t="s">
        <v>4</v>
      </c>
      <c r="H3" s="1"/>
      <c r="I3" s="1"/>
      <c r="J3" s="1"/>
      <c r="K3" s="1"/>
      <c r="L3" s="1"/>
      <c r="M3" s="1"/>
    </row>
    <row r="4" spans="1:13" ht="19.5">
      <c r="A4" s="44">
        <v>1</v>
      </c>
      <c r="B4" s="6" t="s">
        <v>3</v>
      </c>
      <c r="C4" s="41">
        <v>370.4</v>
      </c>
      <c r="D4" s="27">
        <v>8.13</v>
      </c>
      <c r="E4" s="27">
        <f>E5+E6+E7+E8+E9</f>
        <v>18068.112</v>
      </c>
      <c r="F4" s="23">
        <v>8.53</v>
      </c>
      <c r="G4" s="24">
        <f>G5+G6+G7+G8+G9</f>
        <v>18957.072</v>
      </c>
      <c r="H4" s="1"/>
      <c r="I4" s="1"/>
      <c r="J4" s="1"/>
      <c r="K4" s="1"/>
      <c r="L4" s="1"/>
      <c r="M4" s="1"/>
    </row>
    <row r="5" spans="1:13" ht="18.75">
      <c r="A5" s="41"/>
      <c r="B5" s="2" t="s">
        <v>6</v>
      </c>
      <c r="C5" s="41"/>
      <c r="D5" s="3">
        <v>0.4</v>
      </c>
      <c r="E5" s="2">
        <f>C4*D5*6</f>
        <v>888.96</v>
      </c>
      <c r="F5" s="2">
        <v>0.42</v>
      </c>
      <c r="G5" s="2">
        <f>F5*C4*6</f>
        <v>933.4079999999999</v>
      </c>
      <c r="H5" s="1"/>
      <c r="I5" s="1"/>
      <c r="J5" s="1"/>
      <c r="K5" s="1"/>
      <c r="L5" s="1"/>
      <c r="M5" s="1"/>
    </row>
    <row r="6" spans="1:13" ht="18.75">
      <c r="A6" s="41"/>
      <c r="B6" s="2" t="s">
        <v>5</v>
      </c>
      <c r="C6" s="41"/>
      <c r="D6" s="2">
        <v>2.48</v>
      </c>
      <c r="E6" s="3">
        <f>C4*D6*6</f>
        <v>5511.552</v>
      </c>
      <c r="F6" s="2">
        <v>2.61</v>
      </c>
      <c r="G6" s="2">
        <f>F6*C4*6</f>
        <v>5800.464</v>
      </c>
      <c r="H6" s="1"/>
      <c r="I6" s="1"/>
      <c r="J6" s="1"/>
      <c r="K6" s="1"/>
      <c r="L6" s="1"/>
      <c r="M6" s="1"/>
    </row>
    <row r="7" spans="1:13" ht="18.75">
      <c r="A7" s="41"/>
      <c r="B7" s="2" t="s">
        <v>7</v>
      </c>
      <c r="C7" s="41"/>
      <c r="D7" s="2">
        <v>0.16</v>
      </c>
      <c r="E7" s="3">
        <f>C4*D7*6</f>
        <v>355.58399999999995</v>
      </c>
      <c r="F7" s="2">
        <v>0.17</v>
      </c>
      <c r="G7" s="3">
        <f>C4*F7*6</f>
        <v>377.808</v>
      </c>
      <c r="H7" s="1"/>
      <c r="I7" s="1"/>
      <c r="J7" s="1"/>
      <c r="K7" s="1"/>
      <c r="L7" s="1"/>
      <c r="M7" s="1"/>
    </row>
    <row r="8" spans="1:13" ht="18.75">
      <c r="A8" s="41"/>
      <c r="B8" s="2" t="s">
        <v>44</v>
      </c>
      <c r="C8" s="41"/>
      <c r="D8" s="2">
        <v>0.64</v>
      </c>
      <c r="E8" s="3">
        <f>C4*D8*6</f>
        <v>1422.3359999999998</v>
      </c>
      <c r="F8" s="2">
        <v>0.67</v>
      </c>
      <c r="G8" s="2">
        <f>C4*F8*6</f>
        <v>1489.008</v>
      </c>
      <c r="H8" s="1"/>
      <c r="I8" s="1"/>
      <c r="J8" s="1"/>
      <c r="K8" s="1"/>
      <c r="L8" s="1"/>
      <c r="M8" s="1"/>
    </row>
    <row r="9" spans="1:13" ht="18.75">
      <c r="A9" s="42"/>
      <c r="B9" s="2" t="s">
        <v>8</v>
      </c>
      <c r="C9" s="42"/>
      <c r="D9" s="3">
        <f>D4-D5-D6-D7-D8</f>
        <v>4.45</v>
      </c>
      <c r="E9" s="3">
        <f>C4*D9*6</f>
        <v>9889.68</v>
      </c>
      <c r="F9" s="3">
        <f>F4-F5-F6-F7-F8</f>
        <v>4.66</v>
      </c>
      <c r="G9" s="3">
        <f>C4*F9*6</f>
        <v>10356.383999999998</v>
      </c>
      <c r="H9" s="1"/>
      <c r="I9" s="1"/>
      <c r="J9" s="1"/>
      <c r="K9" s="1"/>
      <c r="L9" s="1"/>
      <c r="M9" s="1"/>
    </row>
    <row r="10" spans="1:13" ht="19.5">
      <c r="A10" s="44">
        <v>2</v>
      </c>
      <c r="B10" s="7" t="s">
        <v>9</v>
      </c>
      <c r="C10" s="44">
        <v>342.5</v>
      </c>
      <c r="D10" s="28">
        <f aca="true" t="shared" si="0" ref="D10:D15">D4</f>
        <v>8.13</v>
      </c>
      <c r="E10" s="24">
        <f>E11+E12+E13+E14+E15</f>
        <v>16707.15</v>
      </c>
      <c r="F10" s="29">
        <f aca="true" t="shared" si="1" ref="F10:F15">F4</f>
        <v>8.53</v>
      </c>
      <c r="G10" s="29">
        <f>G11+G12+G13+G14+G15</f>
        <v>17529.15</v>
      </c>
      <c r="H10" s="1"/>
      <c r="I10" s="1"/>
      <c r="J10" s="1"/>
      <c r="K10" s="1"/>
      <c r="L10" s="1"/>
      <c r="M10" s="1"/>
    </row>
    <row r="11" spans="1:13" ht="18.75">
      <c r="A11" s="41"/>
      <c r="B11" s="2" t="s">
        <v>6</v>
      </c>
      <c r="C11" s="41"/>
      <c r="D11" s="4">
        <f t="shared" si="0"/>
        <v>0.4</v>
      </c>
      <c r="E11" s="3">
        <f>C10*D11*6</f>
        <v>822</v>
      </c>
      <c r="F11" s="2">
        <f t="shared" si="1"/>
        <v>0.42</v>
      </c>
      <c r="G11" s="2">
        <f>F11*C10*6</f>
        <v>863.0999999999999</v>
      </c>
      <c r="H11" s="1"/>
      <c r="I11" s="1"/>
      <c r="J11" s="1"/>
      <c r="K11" s="1"/>
      <c r="L11" s="1"/>
      <c r="M11" s="1"/>
    </row>
    <row r="12" spans="1:13" ht="18.75">
      <c r="A12" s="41"/>
      <c r="B12" s="2" t="s">
        <v>5</v>
      </c>
      <c r="C12" s="41"/>
      <c r="D12" s="5">
        <f t="shared" si="0"/>
        <v>2.48</v>
      </c>
      <c r="E12" s="2">
        <f>D12*C10*6</f>
        <v>5096.4</v>
      </c>
      <c r="F12" s="2">
        <f t="shared" si="1"/>
        <v>2.61</v>
      </c>
      <c r="G12" s="2">
        <f>F12*C10*6</f>
        <v>5363.549999999999</v>
      </c>
      <c r="H12" s="1"/>
      <c r="I12" s="1"/>
      <c r="J12" s="1"/>
      <c r="K12" s="1"/>
      <c r="L12" s="1"/>
      <c r="M12" s="1"/>
    </row>
    <row r="13" spans="1:13" ht="18.75">
      <c r="A13" s="41"/>
      <c r="B13" s="2" t="s">
        <v>7</v>
      </c>
      <c r="C13" s="41"/>
      <c r="D13" s="5">
        <f t="shared" si="0"/>
        <v>0.16</v>
      </c>
      <c r="E13" s="2">
        <f>C10*D13*6</f>
        <v>328.8</v>
      </c>
      <c r="F13" s="2">
        <f t="shared" si="1"/>
        <v>0.17</v>
      </c>
      <c r="G13" s="2">
        <f>C10*F13*6</f>
        <v>349.35</v>
      </c>
      <c r="H13" s="1"/>
      <c r="I13" s="1"/>
      <c r="J13" s="1"/>
      <c r="K13" s="1"/>
      <c r="L13" s="1"/>
      <c r="M13" s="1"/>
    </row>
    <row r="14" spans="1:13" ht="18.75">
      <c r="A14" s="41"/>
      <c r="B14" s="2" t="str">
        <f>B8</f>
        <v>Работа автотранспорта</v>
      </c>
      <c r="C14" s="41"/>
      <c r="D14" s="5">
        <f t="shared" si="0"/>
        <v>0.64</v>
      </c>
      <c r="E14" s="2">
        <f>C10*D14*6</f>
        <v>1315.2</v>
      </c>
      <c r="F14" s="2">
        <f t="shared" si="1"/>
        <v>0.67</v>
      </c>
      <c r="G14" s="2">
        <f>C10*F14*6</f>
        <v>1376.8500000000001</v>
      </c>
      <c r="H14" s="1"/>
      <c r="I14" s="1"/>
      <c r="J14" s="1"/>
      <c r="K14" s="1"/>
      <c r="L14" s="1"/>
      <c r="M14" s="1"/>
    </row>
    <row r="15" spans="1:13" ht="18.75">
      <c r="A15" s="41"/>
      <c r="B15" s="2" t="s">
        <v>8</v>
      </c>
      <c r="C15" s="42"/>
      <c r="D15" s="3">
        <f t="shared" si="0"/>
        <v>4.45</v>
      </c>
      <c r="E15" s="2">
        <f>C10*D15*6</f>
        <v>9144.75</v>
      </c>
      <c r="F15" s="3">
        <f t="shared" si="1"/>
        <v>4.66</v>
      </c>
      <c r="G15" s="2">
        <f>C10*F15*6</f>
        <v>9576.3</v>
      </c>
      <c r="H15" s="1"/>
      <c r="I15" s="1"/>
      <c r="J15" s="1"/>
      <c r="K15" s="1"/>
      <c r="L15" s="1"/>
      <c r="M15" s="1"/>
    </row>
    <row r="16" spans="1:13" ht="19.5">
      <c r="A16" s="44">
        <v>3</v>
      </c>
      <c r="B16" s="7" t="s">
        <v>10</v>
      </c>
      <c r="C16" s="44">
        <v>782</v>
      </c>
      <c r="D16" s="24">
        <f aca="true" t="shared" si="2" ref="D16:D21">D10</f>
        <v>8.13</v>
      </c>
      <c r="E16" s="24">
        <f>E17+E18+E19+E20+E21</f>
        <v>38145.96</v>
      </c>
      <c r="F16" s="29">
        <f aca="true" t="shared" si="3" ref="F16:F21">F10</f>
        <v>8.53</v>
      </c>
      <c r="G16" s="24">
        <f>G17+G18+G19+G20+G21</f>
        <v>40022.759999999995</v>
      </c>
      <c r="H16" s="1"/>
      <c r="I16" s="1"/>
      <c r="J16" s="1"/>
      <c r="K16" s="1"/>
      <c r="L16" s="1"/>
      <c r="M16" s="1"/>
    </row>
    <row r="17" spans="1:13" ht="18.75">
      <c r="A17" s="41"/>
      <c r="B17" s="2" t="s">
        <v>6</v>
      </c>
      <c r="C17" s="41"/>
      <c r="D17" s="3">
        <f t="shared" si="2"/>
        <v>0.4</v>
      </c>
      <c r="E17" s="2">
        <f>C16*D17*6</f>
        <v>1876.8000000000002</v>
      </c>
      <c r="F17" s="2">
        <f t="shared" si="3"/>
        <v>0.42</v>
      </c>
      <c r="G17" s="2">
        <f>F17*C16*6</f>
        <v>1970.6399999999999</v>
      </c>
      <c r="H17" s="1"/>
      <c r="I17" s="1"/>
      <c r="J17" s="1"/>
      <c r="K17" s="1"/>
      <c r="L17" s="1"/>
      <c r="M17" s="1"/>
    </row>
    <row r="18" spans="1:13" ht="18.75">
      <c r="A18" s="41"/>
      <c r="B18" s="2" t="s">
        <v>5</v>
      </c>
      <c r="C18" s="41"/>
      <c r="D18" s="2">
        <f t="shared" si="2"/>
        <v>2.48</v>
      </c>
      <c r="E18" s="2">
        <f>C16*D18*6</f>
        <v>11636.16</v>
      </c>
      <c r="F18" s="2">
        <f t="shared" si="3"/>
        <v>2.61</v>
      </c>
      <c r="G18" s="2">
        <f>F18*C16*6</f>
        <v>12246.119999999999</v>
      </c>
      <c r="H18" s="1"/>
      <c r="I18" s="1"/>
      <c r="J18" s="1"/>
      <c r="K18" s="1"/>
      <c r="L18" s="1"/>
      <c r="M18" s="1"/>
    </row>
    <row r="19" spans="1:13" ht="18.75">
      <c r="A19" s="41"/>
      <c r="B19" s="2" t="s">
        <v>7</v>
      </c>
      <c r="C19" s="41"/>
      <c r="D19" s="2">
        <f t="shared" si="2"/>
        <v>0.16</v>
      </c>
      <c r="E19" s="2">
        <f>C16*D19*6</f>
        <v>750.72</v>
      </c>
      <c r="F19" s="2">
        <f t="shared" si="3"/>
        <v>0.17</v>
      </c>
      <c r="G19" s="2">
        <f>C16*F19*6</f>
        <v>797.64</v>
      </c>
      <c r="H19" s="1"/>
      <c r="I19" s="1"/>
      <c r="J19" s="1"/>
      <c r="K19" s="1"/>
      <c r="L19" s="1"/>
      <c r="M19" s="1"/>
    </row>
    <row r="20" spans="1:13" ht="18.75">
      <c r="A20" s="41"/>
      <c r="B20" s="2" t="str">
        <f>B14</f>
        <v>Работа автотранспорта</v>
      </c>
      <c r="C20" s="41"/>
      <c r="D20" s="2">
        <f t="shared" si="2"/>
        <v>0.64</v>
      </c>
      <c r="E20" s="3">
        <f>C16*D20*6</f>
        <v>3002.88</v>
      </c>
      <c r="F20" s="2">
        <f t="shared" si="3"/>
        <v>0.67</v>
      </c>
      <c r="G20" s="2">
        <f>C16*F20*6</f>
        <v>3143.6400000000003</v>
      </c>
      <c r="H20" s="1"/>
      <c r="I20" s="1"/>
      <c r="J20" s="1"/>
      <c r="K20" s="1"/>
      <c r="L20" s="1"/>
      <c r="M20" s="1"/>
    </row>
    <row r="21" spans="1:13" ht="18.75">
      <c r="A21" s="41"/>
      <c r="B21" s="2" t="s">
        <v>8</v>
      </c>
      <c r="C21" s="42"/>
      <c r="D21" s="3">
        <f t="shared" si="2"/>
        <v>4.45</v>
      </c>
      <c r="E21" s="3">
        <f>C16*D21*6</f>
        <v>20879.4</v>
      </c>
      <c r="F21" s="3">
        <f t="shared" si="3"/>
        <v>4.66</v>
      </c>
      <c r="G21" s="3">
        <f>C16*F21*6</f>
        <v>21864.72</v>
      </c>
      <c r="H21" s="1"/>
      <c r="I21" s="1"/>
      <c r="J21" s="1"/>
      <c r="K21" s="1"/>
      <c r="L21" s="1"/>
      <c r="M21" s="1"/>
    </row>
    <row r="22" spans="1:13" ht="19.5">
      <c r="A22" s="44">
        <v>4</v>
      </c>
      <c r="B22" s="7" t="s">
        <v>11</v>
      </c>
      <c r="C22" s="44">
        <v>790</v>
      </c>
      <c r="D22" s="3">
        <f aca="true" t="shared" si="4" ref="D22:D27">D16</f>
        <v>8.13</v>
      </c>
      <c r="E22" s="3">
        <f>E23+E24+E25+E26+E27</f>
        <v>38536.2</v>
      </c>
      <c r="F22" s="2">
        <f aca="true" t="shared" si="5" ref="F22:F27">F16</f>
        <v>8.53</v>
      </c>
      <c r="G22" s="3">
        <f>G23+G24+G25+G26+G27</f>
        <v>40432.2</v>
      </c>
      <c r="H22" s="1"/>
      <c r="I22" s="1"/>
      <c r="J22" s="1"/>
      <c r="K22" s="1"/>
      <c r="L22" s="1"/>
      <c r="M22" s="1"/>
    </row>
    <row r="23" spans="1:13" ht="18.75">
      <c r="A23" s="41"/>
      <c r="B23" s="2" t="s">
        <v>6</v>
      </c>
      <c r="C23" s="41"/>
      <c r="D23" s="3">
        <f t="shared" si="4"/>
        <v>0.4</v>
      </c>
      <c r="E23" s="3">
        <f>D23*C22*6</f>
        <v>1896</v>
      </c>
      <c r="F23" s="2">
        <f t="shared" si="5"/>
        <v>0.42</v>
      </c>
      <c r="G23" s="2">
        <f>F23*C22*6</f>
        <v>1990.8000000000002</v>
      </c>
      <c r="H23" s="1"/>
      <c r="I23" s="1"/>
      <c r="J23" s="1"/>
      <c r="K23" s="1"/>
      <c r="L23" s="1"/>
      <c r="M23" s="1"/>
    </row>
    <row r="24" spans="1:13" ht="18.75">
      <c r="A24" s="41"/>
      <c r="B24" s="2" t="s">
        <v>5</v>
      </c>
      <c r="C24" s="41"/>
      <c r="D24" s="2">
        <f t="shared" si="4"/>
        <v>2.48</v>
      </c>
      <c r="E24" s="2">
        <f>D24*C22*6</f>
        <v>11755.2</v>
      </c>
      <c r="F24" s="2">
        <f t="shared" si="5"/>
        <v>2.61</v>
      </c>
      <c r="G24" s="2">
        <f>F24*C22*6</f>
        <v>12371.400000000001</v>
      </c>
      <c r="H24" s="1"/>
      <c r="I24" s="1"/>
      <c r="J24" s="1"/>
      <c r="K24" s="1"/>
      <c r="L24" s="1"/>
      <c r="M24" s="1"/>
    </row>
    <row r="25" spans="1:13" ht="18.75">
      <c r="A25" s="41"/>
      <c r="B25" s="2" t="s">
        <v>7</v>
      </c>
      <c r="C25" s="41"/>
      <c r="D25" s="2">
        <f t="shared" si="4"/>
        <v>0.16</v>
      </c>
      <c r="E25" s="2">
        <f>C22*D25*6</f>
        <v>758.4000000000001</v>
      </c>
      <c r="F25" s="2">
        <f t="shared" si="5"/>
        <v>0.17</v>
      </c>
      <c r="G25" s="2">
        <f>C22*F25*6</f>
        <v>805.8000000000001</v>
      </c>
      <c r="H25" s="1"/>
      <c r="I25" s="1"/>
      <c r="J25" s="1"/>
      <c r="K25" s="1"/>
      <c r="L25" s="1"/>
      <c r="M25" s="1"/>
    </row>
    <row r="26" spans="1:13" ht="18.75">
      <c r="A26" s="41"/>
      <c r="B26" s="2" t="str">
        <f>B20</f>
        <v>Работа автотранспорта</v>
      </c>
      <c r="C26" s="41"/>
      <c r="D26" s="2">
        <f t="shared" si="4"/>
        <v>0.64</v>
      </c>
      <c r="E26" s="3">
        <f>C22*D26*6</f>
        <v>3033.6000000000004</v>
      </c>
      <c r="F26" s="2">
        <f t="shared" si="5"/>
        <v>0.67</v>
      </c>
      <c r="G26" s="2">
        <f>C22*F26*6</f>
        <v>3175.8</v>
      </c>
      <c r="H26" s="1"/>
      <c r="I26" s="1"/>
      <c r="J26" s="1"/>
      <c r="K26" s="1"/>
      <c r="L26" s="1"/>
      <c r="M26" s="1"/>
    </row>
    <row r="27" spans="1:13" ht="18.75">
      <c r="A27" s="41"/>
      <c r="B27" s="2" t="s">
        <v>8</v>
      </c>
      <c r="C27" s="42"/>
      <c r="D27" s="3">
        <f t="shared" si="4"/>
        <v>4.45</v>
      </c>
      <c r="E27" s="3">
        <f>C22*D27*6</f>
        <v>21093</v>
      </c>
      <c r="F27" s="3">
        <f t="shared" si="5"/>
        <v>4.66</v>
      </c>
      <c r="G27" s="3">
        <f>C22*F27*6</f>
        <v>22088.4</v>
      </c>
      <c r="H27" s="1"/>
      <c r="I27" s="1"/>
      <c r="J27" s="1"/>
      <c r="K27" s="1"/>
      <c r="L27" s="1"/>
      <c r="M27" s="1"/>
    </row>
    <row r="28" spans="1:13" ht="19.5">
      <c r="A28" s="44">
        <v>5</v>
      </c>
      <c r="B28" s="7" t="s">
        <v>13</v>
      </c>
      <c r="C28" s="44">
        <v>750.9</v>
      </c>
      <c r="D28" s="24">
        <f aca="true" t="shared" si="6" ref="D28:D33">D22</f>
        <v>8.13</v>
      </c>
      <c r="E28" s="24">
        <f>E29+E30+E31+E32+E33</f>
        <v>36628.912</v>
      </c>
      <c r="F28" s="29">
        <f aca="true" t="shared" si="7" ref="F28:F33">F22</f>
        <v>8.53</v>
      </c>
      <c r="G28" s="24">
        <f>G29+G30+G31+G32+G33</f>
        <v>38431.062</v>
      </c>
      <c r="H28" s="1"/>
      <c r="I28" s="1"/>
      <c r="J28" s="1"/>
      <c r="K28" s="1"/>
      <c r="L28" s="1"/>
      <c r="M28" s="1"/>
    </row>
    <row r="29" spans="1:13" ht="18.75">
      <c r="A29" s="41"/>
      <c r="B29" s="2" t="s">
        <v>6</v>
      </c>
      <c r="C29" s="41"/>
      <c r="D29" s="3">
        <f t="shared" si="6"/>
        <v>0.4</v>
      </c>
      <c r="E29" s="2">
        <f>D29*C28*6</f>
        <v>1802.16</v>
      </c>
      <c r="F29" s="2">
        <f t="shared" si="7"/>
        <v>0.42</v>
      </c>
      <c r="G29" s="3">
        <f>F29*C28*6</f>
        <v>1892.268</v>
      </c>
      <c r="H29" s="1"/>
      <c r="I29" s="1"/>
      <c r="J29" s="1"/>
      <c r="K29" s="1"/>
      <c r="L29" s="1"/>
      <c r="M29" s="1"/>
    </row>
    <row r="30" spans="1:13" ht="18.75">
      <c r="A30" s="41"/>
      <c r="B30" s="2" t="s">
        <v>5</v>
      </c>
      <c r="C30" s="41"/>
      <c r="D30" s="2">
        <f t="shared" si="6"/>
        <v>2.48</v>
      </c>
      <c r="E30" s="3">
        <f>D30*C28*6</f>
        <v>11173.392</v>
      </c>
      <c r="F30" s="2">
        <f t="shared" si="7"/>
        <v>2.61</v>
      </c>
      <c r="G30" s="3">
        <f>F30*C28*6</f>
        <v>11759.094</v>
      </c>
      <c r="H30" s="1"/>
      <c r="I30" s="1"/>
      <c r="J30" s="1"/>
      <c r="K30" s="1"/>
      <c r="L30" s="1"/>
      <c r="M30" s="1"/>
    </row>
    <row r="31" spans="1:13" ht="18.75">
      <c r="A31" s="41"/>
      <c r="B31" s="2" t="s">
        <v>7</v>
      </c>
      <c r="C31" s="41"/>
      <c r="D31" s="2">
        <f t="shared" si="6"/>
        <v>0.16</v>
      </c>
      <c r="E31" s="2">
        <v>699.66</v>
      </c>
      <c r="F31" s="2">
        <f t="shared" si="7"/>
        <v>0.17</v>
      </c>
      <c r="G31" s="3">
        <f>C28*F31*6</f>
        <v>765.918</v>
      </c>
      <c r="H31" s="1"/>
      <c r="I31" s="1"/>
      <c r="J31" s="1"/>
      <c r="K31" s="1"/>
      <c r="L31" s="1"/>
      <c r="M31" s="1"/>
    </row>
    <row r="32" spans="1:13" ht="18.75">
      <c r="A32" s="41"/>
      <c r="B32" s="2" t="str">
        <f>B26</f>
        <v>Работа автотранспорта</v>
      </c>
      <c r="C32" s="41"/>
      <c r="D32" s="2">
        <f t="shared" si="6"/>
        <v>0.64</v>
      </c>
      <c r="E32" s="2">
        <v>11127.02</v>
      </c>
      <c r="F32" s="2">
        <f t="shared" si="7"/>
        <v>0.67</v>
      </c>
      <c r="G32" s="3">
        <f>C28*F32*6</f>
        <v>3018.618</v>
      </c>
      <c r="H32" s="1"/>
      <c r="I32" s="1"/>
      <c r="J32" s="1"/>
      <c r="K32" s="1"/>
      <c r="L32" s="1"/>
      <c r="M32" s="1"/>
    </row>
    <row r="33" spans="1:13" ht="18.75">
      <c r="A33" s="41"/>
      <c r="B33" s="2" t="s">
        <v>8</v>
      </c>
      <c r="C33" s="42"/>
      <c r="D33" s="3">
        <f t="shared" si="6"/>
        <v>4.45</v>
      </c>
      <c r="E33" s="2">
        <v>11826.68</v>
      </c>
      <c r="F33" s="3">
        <f t="shared" si="7"/>
        <v>4.66</v>
      </c>
      <c r="G33" s="3">
        <f>C28*F33*6</f>
        <v>20995.164</v>
      </c>
      <c r="H33" s="1"/>
      <c r="I33" s="1"/>
      <c r="J33" s="1"/>
      <c r="K33" s="1"/>
      <c r="L33" s="1"/>
      <c r="M33" s="1"/>
    </row>
    <row r="34" spans="1:13" ht="19.5">
      <c r="A34" s="44">
        <v>6</v>
      </c>
      <c r="B34" s="7" t="s">
        <v>12</v>
      </c>
      <c r="C34" s="44">
        <v>1285.5</v>
      </c>
      <c r="D34" s="24">
        <f aca="true" t="shared" si="8" ref="D34:D39">D28</f>
        <v>8.13</v>
      </c>
      <c r="E34" s="29">
        <f>E35+E36+E37+E38+E39</f>
        <v>62706.69</v>
      </c>
      <c r="F34" s="29">
        <f aca="true" t="shared" si="9" ref="F34:F39">F28</f>
        <v>8.53</v>
      </c>
      <c r="G34" s="29">
        <f>G35+G36+G37+G38+G39</f>
        <v>65791.89</v>
      </c>
      <c r="H34" s="1"/>
      <c r="I34" s="1"/>
      <c r="J34" s="1"/>
      <c r="K34" s="1"/>
      <c r="L34" s="1"/>
      <c r="M34" s="1"/>
    </row>
    <row r="35" spans="1:13" ht="18.75">
      <c r="A35" s="41"/>
      <c r="B35" s="2" t="str">
        <f>B29</f>
        <v>затраты по управляющей компании</v>
      </c>
      <c r="C35" s="41"/>
      <c r="D35" s="3">
        <f t="shared" si="8"/>
        <v>0.4</v>
      </c>
      <c r="E35" s="2">
        <f>D35*C34*6</f>
        <v>3085.2000000000003</v>
      </c>
      <c r="F35" s="2">
        <f t="shared" si="9"/>
        <v>0.42</v>
      </c>
      <c r="G35" s="2">
        <f>F35*C34*6</f>
        <v>3239.46</v>
      </c>
      <c r="H35" s="1"/>
      <c r="I35" s="1"/>
      <c r="J35" s="1"/>
      <c r="K35" s="1"/>
      <c r="L35" s="1"/>
      <c r="M35" s="1"/>
    </row>
    <row r="36" spans="1:13" ht="18.75">
      <c r="A36" s="41"/>
      <c r="B36" s="2" t="str">
        <f>B30</f>
        <v>за вывоз и захоронение ТБО</v>
      </c>
      <c r="C36" s="41"/>
      <c r="D36" s="2">
        <f t="shared" si="8"/>
        <v>2.48</v>
      </c>
      <c r="E36" s="2">
        <f>D36*C34*6</f>
        <v>19128.239999999998</v>
      </c>
      <c r="F36" s="2">
        <f t="shared" si="9"/>
        <v>2.61</v>
      </c>
      <c r="G36" s="2">
        <f>F36*C34*6</f>
        <v>20130.93</v>
      </c>
      <c r="H36" s="1"/>
      <c r="I36" s="1"/>
      <c r="J36" s="1"/>
      <c r="K36" s="1"/>
      <c r="L36" s="1"/>
      <c r="M36" s="1"/>
    </row>
    <row r="37" spans="1:13" ht="18.75">
      <c r="A37" s="41"/>
      <c r="B37" s="2" t="str">
        <f>B31</f>
        <v>Обслуживание внутридомовых газопров.</v>
      </c>
      <c r="C37" s="41"/>
      <c r="D37" s="2">
        <f t="shared" si="8"/>
        <v>0.16</v>
      </c>
      <c r="E37" s="2">
        <f>C34*D37*6</f>
        <v>1234.08</v>
      </c>
      <c r="F37" s="2">
        <f t="shared" si="9"/>
        <v>0.17</v>
      </c>
      <c r="G37" s="2">
        <f>C34*F37*6</f>
        <v>1311.21</v>
      </c>
      <c r="H37" s="1"/>
      <c r="I37" s="1"/>
      <c r="J37" s="1"/>
      <c r="K37" s="1"/>
      <c r="L37" s="1"/>
      <c r="M37" s="1"/>
    </row>
    <row r="38" spans="1:13" ht="18.75">
      <c r="A38" s="41"/>
      <c r="B38" s="2" t="str">
        <f>B32</f>
        <v>Работа автотранспорта</v>
      </c>
      <c r="C38" s="41"/>
      <c r="D38" s="2">
        <f t="shared" si="8"/>
        <v>0.64</v>
      </c>
      <c r="E38" s="2">
        <f>C34*D38*6</f>
        <v>4936.32</v>
      </c>
      <c r="F38" s="2">
        <f t="shared" si="9"/>
        <v>0.67</v>
      </c>
      <c r="G38" s="2">
        <f>C34*F38*6</f>
        <v>5167.710000000001</v>
      </c>
      <c r="H38" s="1"/>
      <c r="I38" s="1"/>
      <c r="J38" s="1"/>
      <c r="K38" s="1"/>
      <c r="L38" s="1"/>
      <c r="M38" s="1"/>
    </row>
    <row r="39" spans="1:13" ht="18.75">
      <c r="A39" s="41"/>
      <c r="B39" s="2" t="str">
        <f>B33</f>
        <v>Текущий ремонт</v>
      </c>
      <c r="C39" s="42"/>
      <c r="D39" s="3">
        <f t="shared" si="8"/>
        <v>4.45</v>
      </c>
      <c r="E39" s="2">
        <f>C34*D39*6</f>
        <v>34322.850000000006</v>
      </c>
      <c r="F39" s="3">
        <f t="shared" si="9"/>
        <v>4.66</v>
      </c>
      <c r="G39" s="2">
        <f>C34*F39*6</f>
        <v>35942.58</v>
      </c>
      <c r="H39" s="1"/>
      <c r="I39" s="1"/>
      <c r="J39" s="1"/>
      <c r="K39" s="1"/>
      <c r="L39" s="1"/>
      <c r="M39" s="1"/>
    </row>
    <row r="40" spans="1:13" ht="19.5">
      <c r="A40" s="44">
        <v>7</v>
      </c>
      <c r="B40" s="7" t="s">
        <v>14</v>
      </c>
      <c r="C40" s="44">
        <v>371.7</v>
      </c>
      <c r="D40" s="24">
        <f aca="true" t="shared" si="10" ref="D40:D45">D34</f>
        <v>8.13</v>
      </c>
      <c r="E40" s="24">
        <f>E41+E42+E43+E44+E45</f>
        <v>18131.525999999998</v>
      </c>
      <c r="F40" s="29">
        <f aca="true" t="shared" si="11" ref="F40:F45">F34</f>
        <v>8.53</v>
      </c>
      <c r="G40" s="24">
        <f>G41+G42+G43+G44+G45</f>
        <v>19023.606</v>
      </c>
      <c r="H40" s="1"/>
      <c r="I40" s="1"/>
      <c r="J40" s="1"/>
      <c r="K40" s="1"/>
      <c r="L40" s="1"/>
      <c r="M40" s="1"/>
    </row>
    <row r="41" spans="1:13" ht="18.75">
      <c r="A41" s="41"/>
      <c r="B41" s="2" t="str">
        <f>B35</f>
        <v>затраты по управляющей компании</v>
      </c>
      <c r="C41" s="41"/>
      <c r="D41" s="3">
        <f t="shared" si="10"/>
        <v>0.4</v>
      </c>
      <c r="E41" s="2">
        <f>D41*C40*6</f>
        <v>892.08</v>
      </c>
      <c r="F41" s="2">
        <f t="shared" si="11"/>
        <v>0.42</v>
      </c>
      <c r="G41" s="3">
        <f>F41*C40*6</f>
        <v>936.6839999999999</v>
      </c>
      <c r="H41" s="1"/>
      <c r="I41" s="1"/>
      <c r="J41" s="1"/>
      <c r="K41" s="1"/>
      <c r="L41" s="1"/>
      <c r="M41" s="1"/>
    </row>
    <row r="42" spans="1:13" ht="18.75">
      <c r="A42" s="41"/>
      <c r="B42" s="2" t="str">
        <f>B36</f>
        <v>за вывоз и захоронение ТБО</v>
      </c>
      <c r="C42" s="41"/>
      <c r="D42" s="2">
        <f t="shared" si="10"/>
        <v>2.48</v>
      </c>
      <c r="E42" s="3">
        <f>D42*C40*6</f>
        <v>5530.896</v>
      </c>
      <c r="F42" s="2">
        <f t="shared" si="11"/>
        <v>2.61</v>
      </c>
      <c r="G42" s="3">
        <f>F42*C40*6</f>
        <v>5820.822</v>
      </c>
      <c r="H42" s="1"/>
      <c r="I42" s="1"/>
      <c r="J42" s="1"/>
      <c r="K42" s="1"/>
      <c r="L42" s="1"/>
      <c r="M42" s="1"/>
    </row>
    <row r="43" spans="1:13" ht="18.75">
      <c r="A43" s="41"/>
      <c r="B43" s="2" t="str">
        <f>B37</f>
        <v>Обслуживание внутридомовых газопров.</v>
      </c>
      <c r="C43" s="41"/>
      <c r="D43" s="2">
        <f t="shared" si="10"/>
        <v>0.16</v>
      </c>
      <c r="E43" s="3">
        <f>C40*D43*6</f>
        <v>356.832</v>
      </c>
      <c r="F43" s="2">
        <f t="shared" si="11"/>
        <v>0.17</v>
      </c>
      <c r="G43" s="3">
        <f>C40*F43*6</f>
        <v>379.134</v>
      </c>
      <c r="H43" s="1"/>
      <c r="I43" s="1"/>
      <c r="J43" s="1"/>
      <c r="K43" s="1"/>
      <c r="L43" s="1"/>
      <c r="M43" s="1"/>
    </row>
    <row r="44" spans="1:13" ht="18.75">
      <c r="A44" s="41"/>
      <c r="B44" s="2" t="str">
        <f>B38</f>
        <v>Работа автотранспорта</v>
      </c>
      <c r="C44" s="41"/>
      <c r="D44" s="2">
        <f t="shared" si="10"/>
        <v>0.64</v>
      </c>
      <c r="E44" s="3">
        <f>C40*D44*6</f>
        <v>1427.328</v>
      </c>
      <c r="F44" s="2">
        <f t="shared" si="11"/>
        <v>0.67</v>
      </c>
      <c r="G44" s="3">
        <f>C40*F44*6</f>
        <v>1494.2340000000002</v>
      </c>
      <c r="H44" s="1"/>
      <c r="I44" s="1"/>
      <c r="J44" s="1"/>
      <c r="K44" s="1"/>
      <c r="L44" s="1"/>
      <c r="M44" s="1"/>
    </row>
    <row r="45" spans="1:13" ht="18.75">
      <c r="A45" s="41"/>
      <c r="B45" s="2" t="str">
        <f>B39</f>
        <v>Текущий ремонт</v>
      </c>
      <c r="C45" s="42"/>
      <c r="D45" s="3">
        <f t="shared" si="10"/>
        <v>4.45</v>
      </c>
      <c r="E45" s="2">
        <f>C40*D45*6</f>
        <v>9924.39</v>
      </c>
      <c r="F45" s="3">
        <f t="shared" si="11"/>
        <v>4.66</v>
      </c>
      <c r="G45" s="3">
        <f>C40*F45*6</f>
        <v>10392.732</v>
      </c>
      <c r="H45" s="1"/>
      <c r="I45" s="1"/>
      <c r="J45" s="1"/>
      <c r="K45" s="1"/>
      <c r="L45" s="1"/>
      <c r="M45" s="1"/>
    </row>
    <row r="46" spans="1:13" ht="19.5">
      <c r="A46" s="44">
        <v>8</v>
      </c>
      <c r="B46" s="7" t="s">
        <v>15</v>
      </c>
      <c r="C46" s="44">
        <v>843.6</v>
      </c>
      <c r="D46" s="24">
        <f aca="true" t="shared" si="12" ref="D46:D51">D40</f>
        <v>8.13</v>
      </c>
      <c r="E46" s="24">
        <f>E47+E48+E49+E50+E51</f>
        <v>41150.808000000005</v>
      </c>
      <c r="F46" s="29">
        <f aca="true" t="shared" si="13" ref="F46:F51">F40</f>
        <v>8.53</v>
      </c>
      <c r="G46" s="24">
        <f>G47+G48+G49+G50+G51</f>
        <v>43175.448000000004</v>
      </c>
      <c r="H46" s="1"/>
      <c r="I46" s="1"/>
      <c r="J46" s="1"/>
      <c r="K46" s="1"/>
      <c r="L46" s="1"/>
      <c r="M46" s="1"/>
    </row>
    <row r="47" spans="1:13" ht="18.75">
      <c r="A47" s="41"/>
      <c r="B47" s="2" t="str">
        <f>B41</f>
        <v>затраты по управляющей компании</v>
      </c>
      <c r="C47" s="41"/>
      <c r="D47" s="3">
        <f t="shared" si="12"/>
        <v>0.4</v>
      </c>
      <c r="E47" s="2">
        <f>D47*C46*6</f>
        <v>2024.6400000000003</v>
      </c>
      <c r="F47" s="2">
        <f t="shared" si="13"/>
        <v>0.42</v>
      </c>
      <c r="G47" s="3">
        <f>F47*C46*6</f>
        <v>2125.8720000000003</v>
      </c>
      <c r="H47" s="1"/>
      <c r="I47" s="1"/>
      <c r="J47" s="1"/>
      <c r="K47" s="1"/>
      <c r="L47" s="1"/>
      <c r="M47" s="1"/>
    </row>
    <row r="48" spans="1:13" ht="18.75">
      <c r="A48" s="41"/>
      <c r="B48" s="2" t="str">
        <f>B42</f>
        <v>за вывоз и захоронение ТБО</v>
      </c>
      <c r="C48" s="41"/>
      <c r="D48" s="2">
        <f t="shared" si="12"/>
        <v>2.48</v>
      </c>
      <c r="E48" s="25">
        <f>D48*C46*6</f>
        <v>12552.768</v>
      </c>
      <c r="F48" s="2">
        <f t="shared" si="13"/>
        <v>2.61</v>
      </c>
      <c r="G48" s="3">
        <f>F48*C46*6</f>
        <v>13210.775999999998</v>
      </c>
      <c r="H48" s="1"/>
      <c r="I48" s="1"/>
      <c r="J48" s="1"/>
      <c r="K48" s="1"/>
      <c r="L48" s="1"/>
      <c r="M48" s="1"/>
    </row>
    <row r="49" spans="1:13" ht="18.75">
      <c r="A49" s="41"/>
      <c r="B49" s="2" t="str">
        <f>B43</f>
        <v>Обслуживание внутридомовых газопров.</v>
      </c>
      <c r="C49" s="41"/>
      <c r="D49" s="2">
        <f t="shared" si="12"/>
        <v>0.16</v>
      </c>
      <c r="E49" s="25">
        <f>C46*D49*6</f>
        <v>809.856</v>
      </c>
      <c r="F49" s="2">
        <f t="shared" si="13"/>
        <v>0.17</v>
      </c>
      <c r="G49" s="3">
        <f>C46*F49*6</f>
        <v>860.472</v>
      </c>
      <c r="H49" s="1"/>
      <c r="I49" s="1"/>
      <c r="J49" s="1"/>
      <c r="K49" s="1"/>
      <c r="L49" s="1"/>
      <c r="M49" s="1"/>
    </row>
    <row r="50" spans="1:13" ht="18.75">
      <c r="A50" s="41"/>
      <c r="B50" s="2" t="str">
        <f>B44</f>
        <v>Работа автотранспорта</v>
      </c>
      <c r="C50" s="41"/>
      <c r="D50" s="2">
        <f t="shared" si="12"/>
        <v>0.64</v>
      </c>
      <c r="E50" s="3">
        <f>C46*D50*6</f>
        <v>3239.424</v>
      </c>
      <c r="F50" s="2">
        <f t="shared" si="13"/>
        <v>0.67</v>
      </c>
      <c r="G50" s="3">
        <f>C46*F50*6</f>
        <v>3391.272000000001</v>
      </c>
      <c r="H50" s="1"/>
      <c r="I50" s="1"/>
      <c r="J50" s="1"/>
      <c r="K50" s="1"/>
      <c r="L50" s="1"/>
      <c r="M50" s="1"/>
    </row>
    <row r="51" spans="1:13" ht="18.75">
      <c r="A51" s="41"/>
      <c r="B51" s="2" t="str">
        <f>B45</f>
        <v>Текущий ремонт</v>
      </c>
      <c r="C51" s="42"/>
      <c r="D51" s="3">
        <f t="shared" si="12"/>
        <v>4.45</v>
      </c>
      <c r="E51" s="2">
        <f>C46*D51*6</f>
        <v>22524.120000000003</v>
      </c>
      <c r="F51" s="3">
        <f t="shared" si="13"/>
        <v>4.66</v>
      </c>
      <c r="G51" s="3">
        <f>C46*F51*6</f>
        <v>23587.056000000004</v>
      </c>
      <c r="H51" s="1"/>
      <c r="I51" s="1"/>
      <c r="J51" s="1"/>
      <c r="K51" s="1"/>
      <c r="L51" s="1"/>
      <c r="M51" s="1"/>
    </row>
    <row r="52" spans="1:13" ht="19.5">
      <c r="A52" s="44">
        <v>9</v>
      </c>
      <c r="B52" s="7" t="s">
        <v>16</v>
      </c>
      <c r="C52" s="44">
        <v>432</v>
      </c>
      <c r="D52" s="24">
        <f aca="true" t="shared" si="14" ref="D52:D57">D46</f>
        <v>8.13</v>
      </c>
      <c r="E52" s="29">
        <f>E53+E54+E55+E56+E57</f>
        <v>21072.960000000003</v>
      </c>
      <c r="F52" s="29">
        <f aca="true" t="shared" si="15" ref="F52:F57">F46</f>
        <v>8.53</v>
      </c>
      <c r="G52" s="29">
        <f>G53+G54+G55+G56+G57</f>
        <v>22109.760000000002</v>
      </c>
      <c r="H52" s="1"/>
      <c r="I52" s="1"/>
      <c r="J52" s="1"/>
      <c r="K52" s="1"/>
      <c r="L52" s="1"/>
      <c r="M52" s="1"/>
    </row>
    <row r="53" spans="1:13" ht="18.75">
      <c r="A53" s="41"/>
      <c r="B53" s="2" t="str">
        <f>B47</f>
        <v>затраты по управляющей компании</v>
      </c>
      <c r="C53" s="41"/>
      <c r="D53" s="3">
        <f t="shared" si="14"/>
        <v>0.4</v>
      </c>
      <c r="E53" s="2">
        <f>D53*C52*6</f>
        <v>1036.8000000000002</v>
      </c>
      <c r="F53" s="2">
        <f t="shared" si="15"/>
        <v>0.42</v>
      </c>
      <c r="G53" s="2">
        <f>F53*C52*6</f>
        <v>1088.6399999999999</v>
      </c>
      <c r="H53" s="1"/>
      <c r="I53" s="1"/>
      <c r="J53" s="1"/>
      <c r="K53" s="1"/>
      <c r="L53" s="1"/>
      <c r="M53" s="1"/>
    </row>
    <row r="54" spans="1:13" ht="18.75">
      <c r="A54" s="41"/>
      <c r="B54" s="2" t="str">
        <f>B48</f>
        <v>за вывоз и захоронение ТБО</v>
      </c>
      <c r="C54" s="41"/>
      <c r="D54" s="2">
        <f t="shared" si="14"/>
        <v>2.48</v>
      </c>
      <c r="E54" s="2">
        <f>D54*C52*6</f>
        <v>6428.16</v>
      </c>
      <c r="F54" s="2">
        <f t="shared" si="15"/>
        <v>2.61</v>
      </c>
      <c r="G54" s="2">
        <f>F54*C52*6</f>
        <v>6765.12</v>
      </c>
      <c r="H54" s="1"/>
      <c r="I54" s="1"/>
      <c r="J54" s="1"/>
      <c r="K54" s="1"/>
      <c r="L54" s="1"/>
      <c r="M54" s="1"/>
    </row>
    <row r="55" spans="1:13" ht="18.75">
      <c r="A55" s="41"/>
      <c r="B55" s="2" t="str">
        <f>B49</f>
        <v>Обслуживание внутридомовых газопров.</v>
      </c>
      <c r="C55" s="41"/>
      <c r="D55" s="2">
        <f t="shared" si="14"/>
        <v>0.16</v>
      </c>
      <c r="E55" s="2">
        <f>C52*D55*6</f>
        <v>414.72</v>
      </c>
      <c r="F55" s="2">
        <f t="shared" si="15"/>
        <v>0.17</v>
      </c>
      <c r="G55" s="2">
        <f>C52*F55*6</f>
        <v>440.6400000000001</v>
      </c>
      <c r="H55" s="1"/>
      <c r="I55" s="1"/>
      <c r="J55" s="1"/>
      <c r="K55" s="1"/>
      <c r="L55" s="1"/>
      <c r="M55" s="1"/>
    </row>
    <row r="56" spans="1:13" ht="18.75">
      <c r="A56" s="41"/>
      <c r="B56" s="2" t="str">
        <f>B50</f>
        <v>Работа автотранспорта</v>
      </c>
      <c r="C56" s="41"/>
      <c r="D56" s="2">
        <f t="shared" si="14"/>
        <v>0.64</v>
      </c>
      <c r="E56" s="2">
        <f>C52*D56*6</f>
        <v>1658.88</v>
      </c>
      <c r="F56" s="2">
        <f t="shared" si="15"/>
        <v>0.67</v>
      </c>
      <c r="G56" s="2">
        <f>C52*F56*6</f>
        <v>1736.6399999999999</v>
      </c>
      <c r="H56" s="1"/>
      <c r="I56" s="1"/>
      <c r="J56" s="1"/>
      <c r="K56" s="1"/>
      <c r="L56" s="1"/>
      <c r="M56" s="1"/>
    </row>
    <row r="57" spans="1:13" ht="18.75">
      <c r="A57" s="41"/>
      <c r="B57" s="2" t="str">
        <f>B51</f>
        <v>Текущий ремонт</v>
      </c>
      <c r="C57" s="42"/>
      <c r="D57" s="3">
        <f t="shared" si="14"/>
        <v>4.45</v>
      </c>
      <c r="E57" s="2">
        <f>C52*D57*6</f>
        <v>11534.400000000001</v>
      </c>
      <c r="F57" s="3">
        <f t="shared" si="15"/>
        <v>4.66</v>
      </c>
      <c r="G57" s="2">
        <f>C52*F57*6</f>
        <v>12078.720000000001</v>
      </c>
      <c r="H57" s="1"/>
      <c r="I57" s="1"/>
      <c r="J57" s="1"/>
      <c r="K57" s="1"/>
      <c r="L57" s="1"/>
      <c r="M57" s="1"/>
    </row>
    <row r="58" spans="1:13" ht="19.5">
      <c r="A58" s="44">
        <v>10</v>
      </c>
      <c r="B58" s="7" t="s">
        <v>17</v>
      </c>
      <c r="C58" s="44">
        <v>762</v>
      </c>
      <c r="D58" s="24">
        <f aca="true" t="shared" si="16" ref="D58:D63">D52</f>
        <v>8.13</v>
      </c>
      <c r="E58" s="29">
        <f>E59+E60+E61+E62+E63</f>
        <v>37170.36</v>
      </c>
      <c r="F58" s="29">
        <f aca="true" t="shared" si="17" ref="F58:F63">F52</f>
        <v>8.53</v>
      </c>
      <c r="G58" s="29">
        <f>G59+G60+G61+G62+G63</f>
        <v>38999.16</v>
      </c>
      <c r="H58" s="1"/>
      <c r="I58" s="1"/>
      <c r="J58" s="1"/>
      <c r="K58" s="1"/>
      <c r="L58" s="1"/>
      <c r="M58" s="1"/>
    </row>
    <row r="59" spans="1:13" ht="18.75">
      <c r="A59" s="41"/>
      <c r="B59" s="2" t="str">
        <f>B53</f>
        <v>затраты по управляющей компании</v>
      </c>
      <c r="C59" s="41"/>
      <c r="D59" s="3">
        <f t="shared" si="16"/>
        <v>0.4</v>
      </c>
      <c r="E59" s="2">
        <f>D59*C58*6</f>
        <v>1828.8000000000002</v>
      </c>
      <c r="F59" s="2">
        <f t="shared" si="17"/>
        <v>0.42</v>
      </c>
      <c r="G59" s="2">
        <f>F59*C58*6</f>
        <v>1920.2399999999998</v>
      </c>
      <c r="H59" s="1"/>
      <c r="I59" s="1"/>
      <c r="J59" s="1"/>
      <c r="K59" s="1"/>
      <c r="L59" s="1"/>
      <c r="M59" s="1"/>
    </row>
    <row r="60" spans="1:13" ht="18.75">
      <c r="A60" s="41"/>
      <c r="B60" s="2" t="str">
        <f>B54</f>
        <v>за вывоз и захоронение ТБО</v>
      </c>
      <c r="C60" s="41"/>
      <c r="D60" s="2">
        <f t="shared" si="16"/>
        <v>2.48</v>
      </c>
      <c r="E60" s="2">
        <f>D60*C58*6</f>
        <v>11338.56</v>
      </c>
      <c r="F60" s="2">
        <f t="shared" si="17"/>
        <v>2.61</v>
      </c>
      <c r="G60" s="2">
        <f>F60*C58*6</f>
        <v>11932.92</v>
      </c>
      <c r="H60" s="1"/>
      <c r="I60" s="1"/>
      <c r="J60" s="1"/>
      <c r="K60" s="1"/>
      <c r="L60" s="1"/>
      <c r="M60" s="1"/>
    </row>
    <row r="61" spans="1:13" ht="18.75">
      <c r="A61" s="41"/>
      <c r="B61" s="2" t="str">
        <f>B55</f>
        <v>Обслуживание внутридомовых газопров.</v>
      </c>
      <c r="C61" s="41"/>
      <c r="D61" s="2">
        <f t="shared" si="16"/>
        <v>0.16</v>
      </c>
      <c r="E61" s="2">
        <f>C58*D61*6</f>
        <v>731.52</v>
      </c>
      <c r="F61" s="2">
        <f t="shared" si="17"/>
        <v>0.17</v>
      </c>
      <c r="G61" s="2">
        <f>C58*F61*6</f>
        <v>777.2400000000001</v>
      </c>
      <c r="H61" s="1"/>
      <c r="I61" s="1"/>
      <c r="J61" s="1"/>
      <c r="K61" s="1"/>
      <c r="L61" s="1"/>
      <c r="M61" s="1"/>
    </row>
    <row r="62" spans="1:13" ht="18.75">
      <c r="A62" s="41"/>
      <c r="B62" s="2" t="str">
        <f>B56</f>
        <v>Работа автотранспорта</v>
      </c>
      <c r="C62" s="41"/>
      <c r="D62" s="2">
        <f t="shared" si="16"/>
        <v>0.64</v>
      </c>
      <c r="E62" s="2">
        <f>C58*D62*6</f>
        <v>2926.08</v>
      </c>
      <c r="F62" s="2">
        <f t="shared" si="17"/>
        <v>0.67</v>
      </c>
      <c r="G62" s="2">
        <f>C58*F62*6</f>
        <v>3063.2400000000002</v>
      </c>
      <c r="H62" s="1"/>
      <c r="I62" s="1"/>
      <c r="J62" s="1"/>
      <c r="K62" s="1"/>
      <c r="L62" s="1"/>
      <c r="M62" s="1"/>
    </row>
    <row r="63" spans="1:13" ht="18.75">
      <c r="A63" s="41"/>
      <c r="B63" s="2" t="str">
        <f>B57</f>
        <v>Текущий ремонт</v>
      </c>
      <c r="C63" s="42"/>
      <c r="D63" s="3">
        <f t="shared" si="16"/>
        <v>4.45</v>
      </c>
      <c r="E63" s="2">
        <f>C58*D63*6</f>
        <v>20345.4</v>
      </c>
      <c r="F63" s="3">
        <f t="shared" si="17"/>
        <v>4.66</v>
      </c>
      <c r="G63" s="2">
        <f>C58*F63*6</f>
        <v>21305.52</v>
      </c>
      <c r="H63" s="1"/>
      <c r="I63" s="1"/>
      <c r="J63" s="1"/>
      <c r="K63" s="1"/>
      <c r="L63" s="1"/>
      <c r="M63" s="1"/>
    </row>
    <row r="64" spans="1:13" ht="19.5">
      <c r="A64" s="44">
        <v>11</v>
      </c>
      <c r="B64" s="7" t="s">
        <v>18</v>
      </c>
      <c r="C64" s="44">
        <v>432</v>
      </c>
      <c r="D64" s="24">
        <f aca="true" t="shared" si="18" ref="D64:D69">D58</f>
        <v>8.13</v>
      </c>
      <c r="E64" s="29">
        <f>E65+E67+E66+E68+E69</f>
        <v>21072.960000000003</v>
      </c>
      <c r="F64" s="29">
        <f aca="true" t="shared" si="19" ref="F64:F69">F58</f>
        <v>8.53</v>
      </c>
      <c r="G64" s="29">
        <f>G65+G66+G67+G68+G69</f>
        <v>22109.760000000002</v>
      </c>
      <c r="H64" s="1"/>
      <c r="I64" s="1"/>
      <c r="J64" s="1"/>
      <c r="K64" s="1"/>
      <c r="L64" s="1"/>
      <c r="M64" s="1"/>
    </row>
    <row r="65" spans="1:13" ht="18.75">
      <c r="A65" s="41"/>
      <c r="B65" s="2" t="str">
        <f>B59</f>
        <v>затраты по управляющей компании</v>
      </c>
      <c r="C65" s="41"/>
      <c r="D65" s="3">
        <f t="shared" si="18"/>
        <v>0.4</v>
      </c>
      <c r="E65" s="2">
        <f>D65*C64*6</f>
        <v>1036.8000000000002</v>
      </c>
      <c r="F65" s="2">
        <f t="shared" si="19"/>
        <v>0.42</v>
      </c>
      <c r="G65" s="2">
        <f>F65*C64*6</f>
        <v>1088.6399999999999</v>
      </c>
      <c r="H65" s="1"/>
      <c r="I65" s="1"/>
      <c r="J65" s="1"/>
      <c r="K65" s="1"/>
      <c r="L65" s="1"/>
      <c r="M65" s="1"/>
    </row>
    <row r="66" spans="1:13" ht="18.75">
      <c r="A66" s="41"/>
      <c r="B66" s="2" t="str">
        <f>B60</f>
        <v>за вывоз и захоронение ТБО</v>
      </c>
      <c r="C66" s="41"/>
      <c r="D66" s="2">
        <f t="shared" si="18"/>
        <v>2.48</v>
      </c>
      <c r="E66" s="2">
        <f>D66*C64*6</f>
        <v>6428.16</v>
      </c>
      <c r="F66" s="2">
        <f t="shared" si="19"/>
        <v>2.61</v>
      </c>
      <c r="G66" s="2">
        <f>F66*C64*6</f>
        <v>6765.12</v>
      </c>
      <c r="H66" s="1"/>
      <c r="I66" s="1"/>
      <c r="J66" s="1"/>
      <c r="K66" s="1"/>
      <c r="L66" s="1"/>
      <c r="M66" s="1"/>
    </row>
    <row r="67" spans="1:13" ht="18.75">
      <c r="A67" s="41"/>
      <c r="B67" s="2" t="str">
        <f>B61</f>
        <v>Обслуживание внутридомовых газопров.</v>
      </c>
      <c r="C67" s="41"/>
      <c r="D67" s="2">
        <f t="shared" si="18"/>
        <v>0.16</v>
      </c>
      <c r="E67" s="2">
        <f>D67*C64*6</f>
        <v>414.72</v>
      </c>
      <c r="F67" s="2">
        <f t="shared" si="19"/>
        <v>0.17</v>
      </c>
      <c r="G67" s="2">
        <f>C64*F67*6</f>
        <v>440.6400000000001</v>
      </c>
      <c r="H67" s="1"/>
      <c r="I67" s="1"/>
      <c r="J67" s="1"/>
      <c r="K67" s="1"/>
      <c r="L67" s="1"/>
      <c r="M67" s="1"/>
    </row>
    <row r="68" spans="1:13" ht="18.75">
      <c r="A68" s="41"/>
      <c r="B68" s="2" t="str">
        <f>B62</f>
        <v>Работа автотранспорта</v>
      </c>
      <c r="C68" s="41"/>
      <c r="D68" s="2">
        <f t="shared" si="18"/>
        <v>0.64</v>
      </c>
      <c r="E68" s="2">
        <f>C64*D68*6</f>
        <v>1658.88</v>
      </c>
      <c r="F68" s="2">
        <f t="shared" si="19"/>
        <v>0.67</v>
      </c>
      <c r="G68" s="2">
        <f>C64*F68*6</f>
        <v>1736.6399999999999</v>
      </c>
      <c r="H68" s="1"/>
      <c r="I68" s="1"/>
      <c r="J68" s="1"/>
      <c r="K68" s="1"/>
      <c r="L68" s="1"/>
      <c r="M68" s="1"/>
    </row>
    <row r="69" spans="1:13" ht="18.75">
      <c r="A69" s="41"/>
      <c r="B69" s="2" t="str">
        <f>B63</f>
        <v>Текущий ремонт</v>
      </c>
      <c r="C69" s="42"/>
      <c r="D69" s="3">
        <f t="shared" si="18"/>
        <v>4.45</v>
      </c>
      <c r="E69" s="2">
        <f>C64*D69*6</f>
        <v>11534.400000000001</v>
      </c>
      <c r="F69" s="3">
        <f t="shared" si="19"/>
        <v>4.66</v>
      </c>
      <c r="G69" s="2">
        <f>C64*F69*6</f>
        <v>12078.720000000001</v>
      </c>
      <c r="H69" s="1"/>
      <c r="I69" s="1"/>
      <c r="J69" s="1"/>
      <c r="K69" s="1"/>
      <c r="L69" s="1"/>
      <c r="M69" s="1"/>
    </row>
    <row r="70" spans="1:13" ht="19.5">
      <c r="A70" s="44">
        <v>12</v>
      </c>
      <c r="B70" s="7" t="s">
        <v>21</v>
      </c>
      <c r="C70" s="44">
        <v>330</v>
      </c>
      <c r="D70" s="24">
        <f aca="true" t="shared" si="20" ref="D70:D75">D64</f>
        <v>8.13</v>
      </c>
      <c r="E70" s="29">
        <f>E71+E72+E73+E74+E75</f>
        <v>16097.4</v>
      </c>
      <c r="F70" s="29">
        <f aca="true" t="shared" si="21" ref="F70:F75">F64</f>
        <v>8.53</v>
      </c>
      <c r="G70" s="29">
        <f>G71+G72+G73+G74+G75</f>
        <v>16889.4</v>
      </c>
      <c r="H70" s="1"/>
      <c r="I70" s="1"/>
      <c r="J70" s="1"/>
      <c r="K70" s="1"/>
      <c r="L70" s="1"/>
      <c r="M70" s="1"/>
    </row>
    <row r="71" spans="1:7" ht="18.75">
      <c r="A71" s="41"/>
      <c r="B71" s="8" t="str">
        <f>B65</f>
        <v>затраты по управляющей компании</v>
      </c>
      <c r="C71" s="41"/>
      <c r="D71" s="3">
        <f t="shared" si="20"/>
        <v>0.4</v>
      </c>
      <c r="E71" s="2">
        <f>D71*C70*6</f>
        <v>792</v>
      </c>
      <c r="F71" s="2">
        <f t="shared" si="21"/>
        <v>0.42</v>
      </c>
      <c r="G71" s="2">
        <f>F71*C70*6</f>
        <v>831.5999999999999</v>
      </c>
    </row>
    <row r="72" spans="1:7" ht="18.75">
      <c r="A72" s="41"/>
      <c r="B72" s="8" t="str">
        <f>B66</f>
        <v>за вывоз и захоронение ТБО</v>
      </c>
      <c r="C72" s="41"/>
      <c r="D72" s="2">
        <f t="shared" si="20"/>
        <v>2.48</v>
      </c>
      <c r="E72" s="2">
        <f>D72*C70*6</f>
        <v>4910.4</v>
      </c>
      <c r="F72" s="2">
        <f t="shared" si="21"/>
        <v>2.61</v>
      </c>
      <c r="G72" s="2">
        <f>F72*C70*6</f>
        <v>5167.799999999999</v>
      </c>
    </row>
    <row r="73" spans="1:7" ht="18.75">
      <c r="A73" s="41"/>
      <c r="B73" s="8" t="str">
        <f>B67</f>
        <v>Обслуживание внутридомовых газопров.</v>
      </c>
      <c r="C73" s="41"/>
      <c r="D73" s="2">
        <f t="shared" si="20"/>
        <v>0.16</v>
      </c>
      <c r="E73" s="2">
        <f>C70*D73*6</f>
        <v>316.8</v>
      </c>
      <c r="F73" s="2">
        <f t="shared" si="21"/>
        <v>0.17</v>
      </c>
      <c r="G73" s="2">
        <f>C70*F73*6</f>
        <v>336.6</v>
      </c>
    </row>
    <row r="74" spans="1:7" ht="18.75">
      <c r="A74" s="41"/>
      <c r="B74" s="8" t="str">
        <f>B68</f>
        <v>Работа автотранспорта</v>
      </c>
      <c r="C74" s="41"/>
      <c r="D74" s="2">
        <f t="shared" si="20"/>
        <v>0.64</v>
      </c>
      <c r="E74" s="2">
        <f>C70*D74*6</f>
        <v>1267.2</v>
      </c>
      <c r="F74" s="2">
        <f t="shared" si="21"/>
        <v>0.67</v>
      </c>
      <c r="G74" s="2">
        <f>C70*F74*6</f>
        <v>1326.6000000000001</v>
      </c>
    </row>
    <row r="75" spans="1:7" ht="18.75">
      <c r="A75" s="41"/>
      <c r="B75" s="8" t="str">
        <f>B69</f>
        <v>Текущий ремонт</v>
      </c>
      <c r="C75" s="42"/>
      <c r="D75" s="3">
        <f t="shared" si="20"/>
        <v>4.45</v>
      </c>
      <c r="E75" s="2">
        <f>C70*D75*6</f>
        <v>8811</v>
      </c>
      <c r="F75" s="3">
        <f t="shared" si="21"/>
        <v>4.66</v>
      </c>
      <c r="G75" s="2">
        <f>C70*F75*6</f>
        <v>9226.8</v>
      </c>
    </row>
    <row r="76" spans="1:7" ht="19.5">
      <c r="A76" s="44">
        <v>13</v>
      </c>
      <c r="B76" s="7" t="s">
        <v>19</v>
      </c>
      <c r="C76" s="44">
        <v>739.5</v>
      </c>
      <c r="D76" s="24">
        <f aca="true" t="shared" si="22" ref="D76:D81">D70</f>
        <v>8.13</v>
      </c>
      <c r="E76" s="29">
        <f>E77+E78+E79+E80+E81</f>
        <v>36072.810000000005</v>
      </c>
      <c r="F76" s="29">
        <f aca="true" t="shared" si="23" ref="F76:F81">F70</f>
        <v>8.53</v>
      </c>
      <c r="G76" s="29">
        <f>G77+G78+G79+G80+G81</f>
        <v>37847.61</v>
      </c>
    </row>
    <row r="77" spans="1:7" ht="18.75">
      <c r="A77" s="41"/>
      <c r="B77" s="2" t="str">
        <f>B71</f>
        <v>затраты по управляющей компании</v>
      </c>
      <c r="C77" s="41"/>
      <c r="D77" s="3">
        <f t="shared" si="22"/>
        <v>0.4</v>
      </c>
      <c r="E77" s="2">
        <f>D77*C76*6</f>
        <v>1774.8000000000002</v>
      </c>
      <c r="F77" s="2">
        <f t="shared" si="23"/>
        <v>0.42</v>
      </c>
      <c r="G77" s="2">
        <f>F77*C76*6</f>
        <v>1863.54</v>
      </c>
    </row>
    <row r="78" spans="1:7" ht="18.75">
      <c r="A78" s="41"/>
      <c r="B78" s="2" t="str">
        <f>B72</f>
        <v>за вывоз и захоронение ТБО</v>
      </c>
      <c r="C78" s="41"/>
      <c r="D78" s="2">
        <f t="shared" si="22"/>
        <v>2.48</v>
      </c>
      <c r="E78" s="2">
        <f>D78*C76*6</f>
        <v>11003.76</v>
      </c>
      <c r="F78" s="2">
        <f t="shared" si="23"/>
        <v>2.61</v>
      </c>
      <c r="G78" s="2">
        <f>F78*C76*6</f>
        <v>11580.57</v>
      </c>
    </row>
    <row r="79" spans="1:7" ht="18.75">
      <c r="A79" s="41"/>
      <c r="B79" s="2" t="str">
        <f>B73</f>
        <v>Обслуживание внутридомовых газопров.</v>
      </c>
      <c r="C79" s="41"/>
      <c r="D79" s="2">
        <f t="shared" si="22"/>
        <v>0.16</v>
      </c>
      <c r="E79" s="2">
        <f>C76*D79*6</f>
        <v>709.9200000000001</v>
      </c>
      <c r="F79" s="2">
        <f t="shared" si="23"/>
        <v>0.17</v>
      </c>
      <c r="G79" s="2">
        <f>C76*F79*6</f>
        <v>754.29</v>
      </c>
    </row>
    <row r="80" spans="1:7" ht="18.75">
      <c r="A80" s="41"/>
      <c r="B80" s="2" t="str">
        <f>B74</f>
        <v>Работа автотранспорта</v>
      </c>
      <c r="C80" s="41"/>
      <c r="D80" s="2">
        <f t="shared" si="22"/>
        <v>0.64</v>
      </c>
      <c r="E80" s="2">
        <f>C76*D80*6</f>
        <v>2839.6800000000003</v>
      </c>
      <c r="F80" s="2">
        <f t="shared" si="23"/>
        <v>0.67</v>
      </c>
      <c r="G80" s="2">
        <f>C76*F80*6</f>
        <v>2972.79</v>
      </c>
    </row>
    <row r="81" spans="1:7" ht="18.75">
      <c r="A81" s="41"/>
      <c r="B81" s="2" t="str">
        <f>B75</f>
        <v>Текущий ремонт</v>
      </c>
      <c r="C81" s="42"/>
      <c r="D81" s="3">
        <f t="shared" si="22"/>
        <v>4.45</v>
      </c>
      <c r="E81" s="2">
        <f>C76*D81*6</f>
        <v>19744.65</v>
      </c>
      <c r="F81" s="3">
        <f t="shared" si="23"/>
        <v>4.66</v>
      </c>
      <c r="G81" s="2">
        <f>C76*F81*6</f>
        <v>20676.420000000002</v>
      </c>
    </row>
    <row r="82" spans="1:7" ht="19.5">
      <c r="A82" s="45">
        <v>14</v>
      </c>
      <c r="B82" s="7" t="s">
        <v>20</v>
      </c>
      <c r="C82" s="44">
        <v>991.9</v>
      </c>
      <c r="D82" s="24">
        <f aca="true" t="shared" si="24" ref="D82:D87">D76</f>
        <v>8.13</v>
      </c>
      <c r="E82" s="24">
        <f>E83+E84+E85+E86+E87</f>
        <v>48384.882</v>
      </c>
      <c r="F82" s="29">
        <f aca="true" t="shared" si="25" ref="F82:F87">F76</f>
        <v>8.53</v>
      </c>
      <c r="G82" s="24">
        <f>G83+G84+G85+G86+G87</f>
        <v>50765.441999999995</v>
      </c>
    </row>
    <row r="83" spans="1:7" ht="18.75">
      <c r="A83" s="46"/>
      <c r="B83" s="2" t="str">
        <f>B77</f>
        <v>затраты по управляющей компании</v>
      </c>
      <c r="C83" s="41"/>
      <c r="D83" s="3">
        <f t="shared" si="24"/>
        <v>0.4</v>
      </c>
      <c r="E83" s="2">
        <f>D83*C82*6</f>
        <v>2380.56</v>
      </c>
      <c r="F83" s="2">
        <f t="shared" si="25"/>
        <v>0.42</v>
      </c>
      <c r="G83" s="3">
        <f>F83*C82*6</f>
        <v>2499.5879999999997</v>
      </c>
    </row>
    <row r="84" spans="1:7" ht="18.75">
      <c r="A84" s="46"/>
      <c r="B84" s="2" t="str">
        <f>B78</f>
        <v>за вывоз и захоронение ТБО</v>
      </c>
      <c r="C84" s="41"/>
      <c r="D84" s="2">
        <f t="shared" si="24"/>
        <v>2.48</v>
      </c>
      <c r="E84" s="3">
        <f>D84*C82*6</f>
        <v>14759.471999999998</v>
      </c>
      <c r="F84" s="2">
        <f t="shared" si="25"/>
        <v>2.61</v>
      </c>
      <c r="G84" s="3">
        <f>F84*C82*6</f>
        <v>15533.153999999999</v>
      </c>
    </row>
    <row r="85" spans="1:7" ht="18.75">
      <c r="A85" s="46"/>
      <c r="B85" s="2" t="str">
        <f>B79</f>
        <v>Обслуживание внутридомовых газопров.</v>
      </c>
      <c r="C85" s="41"/>
      <c r="D85" s="2">
        <f t="shared" si="24"/>
        <v>0.16</v>
      </c>
      <c r="E85" s="3">
        <f>C82*D85*6</f>
        <v>952.224</v>
      </c>
      <c r="F85" s="2">
        <f t="shared" si="25"/>
        <v>0.17</v>
      </c>
      <c r="G85" s="3">
        <f>C82*F85*6</f>
        <v>1011.738</v>
      </c>
    </row>
    <row r="86" spans="1:7" ht="18.75">
      <c r="A86" s="46"/>
      <c r="B86" s="2" t="str">
        <f>B80</f>
        <v>Работа автотранспорта</v>
      </c>
      <c r="C86" s="41"/>
      <c r="D86" s="2">
        <f t="shared" si="24"/>
        <v>0.64</v>
      </c>
      <c r="E86" s="3">
        <f>C82*D86*6</f>
        <v>3808.896</v>
      </c>
      <c r="F86" s="2">
        <f t="shared" si="25"/>
        <v>0.67</v>
      </c>
      <c r="G86" s="3">
        <f>C82*F86*6</f>
        <v>3987.438</v>
      </c>
    </row>
    <row r="87" spans="1:7" ht="18.75">
      <c r="A87" s="46"/>
      <c r="B87" s="2" t="str">
        <f>B81</f>
        <v>Текущий ремонт</v>
      </c>
      <c r="C87" s="42"/>
      <c r="D87" s="3">
        <f t="shared" si="24"/>
        <v>4.45</v>
      </c>
      <c r="E87" s="2">
        <f>C82*D87*6</f>
        <v>26483.73</v>
      </c>
      <c r="F87" s="3">
        <f t="shared" si="25"/>
        <v>4.66</v>
      </c>
      <c r="G87" s="3">
        <f>C82*F87*6</f>
        <v>27733.523999999998</v>
      </c>
    </row>
    <row r="88" spans="1:7" ht="19.5">
      <c r="A88" s="44">
        <v>15</v>
      </c>
      <c r="B88" s="7" t="s">
        <v>22</v>
      </c>
      <c r="C88" s="44">
        <v>432</v>
      </c>
      <c r="D88" s="24">
        <f aca="true" t="shared" si="26" ref="D88:D93">D82</f>
        <v>8.13</v>
      </c>
      <c r="E88" s="29">
        <f>E89+E90+E91+E92+E93</f>
        <v>21072.960000000003</v>
      </c>
      <c r="F88" s="29">
        <f aca="true" t="shared" si="27" ref="F88:F93">F82</f>
        <v>8.53</v>
      </c>
      <c r="G88" s="29">
        <f>G89+G90+G91+G92+G93</f>
        <v>22109.760000000002</v>
      </c>
    </row>
    <row r="89" spans="1:7" ht="18.75">
      <c r="A89" s="41"/>
      <c r="B89" s="2" t="str">
        <f>B83</f>
        <v>затраты по управляющей компании</v>
      </c>
      <c r="C89" s="41"/>
      <c r="D89" s="3">
        <f t="shared" si="26"/>
        <v>0.4</v>
      </c>
      <c r="E89" s="2">
        <f>D89*C88*6</f>
        <v>1036.8000000000002</v>
      </c>
      <c r="F89" s="2">
        <f t="shared" si="27"/>
        <v>0.42</v>
      </c>
      <c r="G89" s="2">
        <f>F89*C88*6</f>
        <v>1088.6399999999999</v>
      </c>
    </row>
    <row r="90" spans="1:7" ht="18.75">
      <c r="A90" s="41"/>
      <c r="B90" s="2" t="str">
        <f>B84</f>
        <v>за вывоз и захоронение ТБО</v>
      </c>
      <c r="C90" s="41"/>
      <c r="D90" s="2">
        <f t="shared" si="26"/>
        <v>2.48</v>
      </c>
      <c r="E90" s="2">
        <f>D90*C88*6</f>
        <v>6428.16</v>
      </c>
      <c r="F90" s="2">
        <f t="shared" si="27"/>
        <v>2.61</v>
      </c>
      <c r="G90" s="2">
        <f>F90*C88*6</f>
        <v>6765.12</v>
      </c>
    </row>
    <row r="91" spans="1:7" ht="18.75">
      <c r="A91" s="41"/>
      <c r="B91" s="2" t="str">
        <f>B85</f>
        <v>Обслуживание внутридомовых газопров.</v>
      </c>
      <c r="C91" s="41"/>
      <c r="D91" s="2">
        <f t="shared" si="26"/>
        <v>0.16</v>
      </c>
      <c r="E91" s="2">
        <f>C88*D91*6</f>
        <v>414.72</v>
      </c>
      <c r="F91" s="2">
        <f t="shared" si="27"/>
        <v>0.17</v>
      </c>
      <c r="G91" s="2">
        <f>C88*F91*6</f>
        <v>440.6400000000001</v>
      </c>
    </row>
    <row r="92" spans="1:7" ht="18.75">
      <c r="A92" s="41"/>
      <c r="B92" s="2" t="str">
        <f>B86</f>
        <v>Работа автотранспорта</v>
      </c>
      <c r="C92" s="41"/>
      <c r="D92" s="2">
        <f t="shared" si="26"/>
        <v>0.64</v>
      </c>
      <c r="E92" s="2">
        <f>C88*D92*6</f>
        <v>1658.88</v>
      </c>
      <c r="F92" s="2">
        <f t="shared" si="27"/>
        <v>0.67</v>
      </c>
      <c r="G92" s="2">
        <f>C88*F92*6</f>
        <v>1736.6399999999999</v>
      </c>
    </row>
    <row r="93" spans="1:7" ht="18.75">
      <c r="A93" s="41"/>
      <c r="B93" s="2" t="str">
        <f>B81</f>
        <v>Текущий ремонт</v>
      </c>
      <c r="C93" s="42"/>
      <c r="D93" s="3">
        <f t="shared" si="26"/>
        <v>4.45</v>
      </c>
      <c r="E93" s="2">
        <f>C88*D93*6</f>
        <v>11534.400000000001</v>
      </c>
      <c r="F93" s="3">
        <f t="shared" si="27"/>
        <v>4.66</v>
      </c>
      <c r="G93" s="2">
        <f>C88*F93*6</f>
        <v>12078.720000000001</v>
      </c>
    </row>
    <row r="94" spans="1:7" ht="19.5">
      <c r="A94" s="44">
        <v>16</v>
      </c>
      <c r="B94" s="7" t="s">
        <v>23</v>
      </c>
      <c r="C94" s="44">
        <v>644</v>
      </c>
      <c r="D94" s="24">
        <f aca="true" t="shared" si="28" ref="D94:D99">D88</f>
        <v>8.13</v>
      </c>
      <c r="E94" s="29">
        <f>E95+E96+E97+E98+E99</f>
        <v>31414.320000000003</v>
      </c>
      <c r="F94" s="29">
        <f aca="true" t="shared" si="29" ref="F94:F99">F88</f>
        <v>8.53</v>
      </c>
      <c r="G94" s="29">
        <f>G95+G96+G97+G98+G99</f>
        <v>32959.92</v>
      </c>
    </row>
    <row r="95" spans="1:7" ht="18.75">
      <c r="A95" s="41"/>
      <c r="B95" s="2" t="str">
        <f>B89</f>
        <v>затраты по управляющей компании</v>
      </c>
      <c r="C95" s="41"/>
      <c r="D95" s="3">
        <f t="shared" si="28"/>
        <v>0.4</v>
      </c>
      <c r="E95" s="2">
        <f>D95*C94*6</f>
        <v>1545.6000000000001</v>
      </c>
      <c r="F95" s="2">
        <f t="shared" si="29"/>
        <v>0.42</v>
      </c>
      <c r="G95" s="2">
        <f>F95*C94*6</f>
        <v>1622.88</v>
      </c>
    </row>
    <row r="96" spans="1:7" ht="18.75">
      <c r="A96" s="41"/>
      <c r="B96" s="2" t="str">
        <f>B90</f>
        <v>за вывоз и захоронение ТБО</v>
      </c>
      <c r="C96" s="41"/>
      <c r="D96" s="2">
        <f t="shared" si="28"/>
        <v>2.48</v>
      </c>
      <c r="E96" s="2">
        <f>D96*C94*6</f>
        <v>9582.72</v>
      </c>
      <c r="F96" s="2">
        <f t="shared" si="29"/>
        <v>2.61</v>
      </c>
      <c r="G96" s="2">
        <f>F96*C94*6</f>
        <v>10085.039999999999</v>
      </c>
    </row>
    <row r="97" spans="1:7" ht="18.75">
      <c r="A97" s="41"/>
      <c r="B97" s="2" t="str">
        <f>B91</f>
        <v>Обслуживание внутридомовых газопров.</v>
      </c>
      <c r="C97" s="41"/>
      <c r="D97" s="2">
        <f t="shared" si="28"/>
        <v>0.16</v>
      </c>
      <c r="E97" s="2">
        <f>C94*D97*6</f>
        <v>618.24</v>
      </c>
      <c r="F97" s="2">
        <f t="shared" si="29"/>
        <v>0.17</v>
      </c>
      <c r="G97" s="2">
        <f>C94*F97*6</f>
        <v>656.88</v>
      </c>
    </row>
    <row r="98" spans="1:7" ht="18.75">
      <c r="A98" s="41"/>
      <c r="B98" s="2" t="str">
        <f>B92</f>
        <v>Работа автотранспорта</v>
      </c>
      <c r="C98" s="41"/>
      <c r="D98" s="2">
        <f t="shared" si="28"/>
        <v>0.64</v>
      </c>
      <c r="E98" s="2">
        <f>C94*D98*6</f>
        <v>2472.96</v>
      </c>
      <c r="F98" s="2">
        <f t="shared" si="29"/>
        <v>0.67</v>
      </c>
      <c r="G98" s="2">
        <f>C94*F98*6</f>
        <v>2588.88</v>
      </c>
    </row>
    <row r="99" spans="1:7" ht="18.75">
      <c r="A99" s="41"/>
      <c r="B99" s="2" t="str">
        <f>B93</f>
        <v>Текущий ремонт</v>
      </c>
      <c r="C99" s="42"/>
      <c r="D99" s="3">
        <f t="shared" si="28"/>
        <v>4.45</v>
      </c>
      <c r="E99" s="2">
        <f>C94*D99*6</f>
        <v>17194.800000000003</v>
      </c>
      <c r="F99" s="3">
        <f t="shared" si="29"/>
        <v>4.66</v>
      </c>
      <c r="G99" s="2">
        <f>C94*F99*6</f>
        <v>18006.239999999998</v>
      </c>
    </row>
    <row r="100" spans="1:7" ht="19.5">
      <c r="A100" s="44">
        <v>17</v>
      </c>
      <c r="B100" s="7" t="s">
        <v>24</v>
      </c>
      <c r="C100" s="44">
        <v>432</v>
      </c>
      <c r="D100" s="24">
        <f aca="true" t="shared" si="30" ref="D100:D105">D94</f>
        <v>8.13</v>
      </c>
      <c r="E100" s="29">
        <f>E101+E102+E103+E104+E105</f>
        <v>21072.960000000003</v>
      </c>
      <c r="F100" s="29">
        <f aca="true" t="shared" si="31" ref="F100:F105">F94</f>
        <v>8.53</v>
      </c>
      <c r="G100" s="29">
        <f>G101+G102+G103+G104+G105</f>
        <v>22109.760000000002</v>
      </c>
    </row>
    <row r="101" spans="1:7" ht="18.75">
      <c r="A101" s="41"/>
      <c r="B101" s="2" t="str">
        <f>B95</f>
        <v>затраты по управляющей компании</v>
      </c>
      <c r="C101" s="41"/>
      <c r="D101" s="3">
        <f t="shared" si="30"/>
        <v>0.4</v>
      </c>
      <c r="E101" s="2">
        <f>D101*C100*6</f>
        <v>1036.8000000000002</v>
      </c>
      <c r="F101" s="2">
        <f t="shared" si="31"/>
        <v>0.42</v>
      </c>
      <c r="G101" s="2">
        <f>F101*C100*6</f>
        <v>1088.6399999999999</v>
      </c>
    </row>
    <row r="102" spans="1:7" ht="18.75">
      <c r="A102" s="41"/>
      <c r="B102" s="2" t="str">
        <f>B96</f>
        <v>за вывоз и захоронение ТБО</v>
      </c>
      <c r="C102" s="41"/>
      <c r="D102" s="2">
        <f t="shared" si="30"/>
        <v>2.48</v>
      </c>
      <c r="E102" s="2">
        <f>D102*C100*6</f>
        <v>6428.16</v>
      </c>
      <c r="F102" s="2">
        <f t="shared" si="31"/>
        <v>2.61</v>
      </c>
      <c r="G102" s="2">
        <f>F102*C100*6</f>
        <v>6765.12</v>
      </c>
    </row>
    <row r="103" spans="1:7" ht="18.75">
      <c r="A103" s="41"/>
      <c r="B103" s="2" t="str">
        <f>B97</f>
        <v>Обслуживание внутридомовых газопров.</v>
      </c>
      <c r="C103" s="41"/>
      <c r="D103" s="2">
        <f t="shared" si="30"/>
        <v>0.16</v>
      </c>
      <c r="E103" s="2">
        <f>C100*D103*6</f>
        <v>414.72</v>
      </c>
      <c r="F103" s="2">
        <f t="shared" si="31"/>
        <v>0.17</v>
      </c>
      <c r="G103" s="2">
        <f>C100*F103*6</f>
        <v>440.6400000000001</v>
      </c>
    </row>
    <row r="104" spans="1:7" ht="18.75">
      <c r="A104" s="41"/>
      <c r="B104" s="2" t="str">
        <f>B98</f>
        <v>Работа автотранспорта</v>
      </c>
      <c r="C104" s="41"/>
      <c r="D104" s="2">
        <f t="shared" si="30"/>
        <v>0.64</v>
      </c>
      <c r="E104" s="2">
        <f>C100*D104*6</f>
        <v>1658.88</v>
      </c>
      <c r="F104" s="2">
        <f t="shared" si="31"/>
        <v>0.67</v>
      </c>
      <c r="G104" s="2">
        <f>C100*F104*6</f>
        <v>1736.6399999999999</v>
      </c>
    </row>
    <row r="105" spans="1:7" ht="18.75">
      <c r="A105" s="41"/>
      <c r="B105" s="2" t="str">
        <f>B99</f>
        <v>Текущий ремонт</v>
      </c>
      <c r="C105" s="42"/>
      <c r="D105" s="3">
        <f t="shared" si="30"/>
        <v>4.45</v>
      </c>
      <c r="E105" s="2">
        <f>C100*D105*6</f>
        <v>11534.400000000001</v>
      </c>
      <c r="F105" s="3">
        <f t="shared" si="31"/>
        <v>4.66</v>
      </c>
      <c r="G105" s="2">
        <f>C100*F105*6</f>
        <v>12078.720000000001</v>
      </c>
    </row>
    <row r="106" spans="1:7" ht="19.5">
      <c r="A106" s="44">
        <v>18</v>
      </c>
      <c r="B106" s="7" t="s">
        <v>25</v>
      </c>
      <c r="C106" s="44">
        <v>432</v>
      </c>
      <c r="D106" s="24">
        <f aca="true" t="shared" si="32" ref="D106:D111">D100</f>
        <v>8.13</v>
      </c>
      <c r="E106" s="29">
        <f>E107+E108+E109+E110+E111</f>
        <v>21072.960000000003</v>
      </c>
      <c r="F106" s="29">
        <f aca="true" t="shared" si="33" ref="F106:F111">F100</f>
        <v>8.53</v>
      </c>
      <c r="G106" s="29">
        <f>G107+G108+G109+G110+G111</f>
        <v>22109.760000000002</v>
      </c>
    </row>
    <row r="107" spans="1:7" ht="18.75">
      <c r="A107" s="41"/>
      <c r="B107" s="2" t="str">
        <f>B101</f>
        <v>затраты по управляющей компании</v>
      </c>
      <c r="C107" s="41"/>
      <c r="D107" s="3">
        <f t="shared" si="32"/>
        <v>0.4</v>
      </c>
      <c r="E107" s="2">
        <f>D107*C106*6</f>
        <v>1036.8000000000002</v>
      </c>
      <c r="F107" s="2">
        <f t="shared" si="33"/>
        <v>0.42</v>
      </c>
      <c r="G107" s="2">
        <f>F107*C106*6</f>
        <v>1088.6399999999999</v>
      </c>
    </row>
    <row r="108" spans="1:7" ht="18.75">
      <c r="A108" s="41"/>
      <c r="B108" s="2" t="str">
        <f>B102</f>
        <v>за вывоз и захоронение ТБО</v>
      </c>
      <c r="C108" s="41"/>
      <c r="D108" s="2">
        <f t="shared" si="32"/>
        <v>2.48</v>
      </c>
      <c r="E108" s="2">
        <f>D108*C106*6</f>
        <v>6428.16</v>
      </c>
      <c r="F108" s="2">
        <f t="shared" si="33"/>
        <v>2.61</v>
      </c>
      <c r="G108" s="2">
        <f>F108*C106*6</f>
        <v>6765.12</v>
      </c>
    </row>
    <row r="109" spans="1:7" ht="18.75">
      <c r="A109" s="41"/>
      <c r="B109" s="2" t="str">
        <f>B103</f>
        <v>Обслуживание внутридомовых газопров.</v>
      </c>
      <c r="C109" s="41"/>
      <c r="D109" s="2">
        <f t="shared" si="32"/>
        <v>0.16</v>
      </c>
      <c r="E109" s="2">
        <f>C106*D109*6</f>
        <v>414.72</v>
      </c>
      <c r="F109" s="2">
        <f t="shared" si="33"/>
        <v>0.17</v>
      </c>
      <c r="G109" s="2">
        <f>C106*F109*6</f>
        <v>440.6400000000001</v>
      </c>
    </row>
    <row r="110" spans="1:7" ht="18.75">
      <c r="A110" s="41"/>
      <c r="B110" s="2" t="str">
        <f>B104</f>
        <v>Работа автотранспорта</v>
      </c>
      <c r="C110" s="41"/>
      <c r="D110" s="2">
        <f t="shared" si="32"/>
        <v>0.64</v>
      </c>
      <c r="E110" s="2">
        <f>C106*D110*6</f>
        <v>1658.88</v>
      </c>
      <c r="F110" s="2">
        <f t="shared" si="33"/>
        <v>0.67</v>
      </c>
      <c r="G110" s="2">
        <f>C106*F110*6</f>
        <v>1736.6399999999999</v>
      </c>
    </row>
    <row r="111" spans="1:7" ht="18.75">
      <c r="A111" s="41"/>
      <c r="B111" s="2" t="str">
        <f>B105</f>
        <v>Текущий ремонт</v>
      </c>
      <c r="C111" s="42"/>
      <c r="D111" s="3">
        <f t="shared" si="32"/>
        <v>4.45</v>
      </c>
      <c r="E111" s="2">
        <f>C106*D111*6</f>
        <v>11534.400000000001</v>
      </c>
      <c r="F111" s="3">
        <f t="shared" si="33"/>
        <v>4.66</v>
      </c>
      <c r="G111" s="2">
        <f>C106*F111*6</f>
        <v>12078.720000000001</v>
      </c>
    </row>
    <row r="112" spans="1:7" ht="19.5">
      <c r="A112" s="44">
        <v>19</v>
      </c>
      <c r="B112" s="9" t="s">
        <v>26</v>
      </c>
      <c r="C112" s="44">
        <v>1232</v>
      </c>
      <c r="D112" s="24">
        <f aca="true" t="shared" si="34" ref="D112:D117">D106</f>
        <v>8.13</v>
      </c>
      <c r="E112" s="29">
        <f>E113+E114+E115+E116+E117</f>
        <v>60096.96000000001</v>
      </c>
      <c r="F112" s="29">
        <f aca="true" t="shared" si="35" ref="F112:F117">F106</f>
        <v>8.53</v>
      </c>
      <c r="G112" s="29">
        <f>G113+G114+G115+G116+G117</f>
        <v>63053.759999999995</v>
      </c>
    </row>
    <row r="113" spans="1:7" ht="18.75">
      <c r="A113" s="41"/>
      <c r="B113" s="2" t="str">
        <f>B107</f>
        <v>затраты по управляющей компании</v>
      </c>
      <c r="C113" s="41"/>
      <c r="D113" s="3">
        <f t="shared" si="34"/>
        <v>0.4</v>
      </c>
      <c r="E113" s="2">
        <f>D113*C112*6</f>
        <v>2956.8</v>
      </c>
      <c r="F113" s="2">
        <f t="shared" si="35"/>
        <v>0.42</v>
      </c>
      <c r="G113" s="2">
        <f>F113*C112*6</f>
        <v>3104.6399999999994</v>
      </c>
    </row>
    <row r="114" spans="1:7" ht="18.75">
      <c r="A114" s="41"/>
      <c r="B114" s="2" t="str">
        <f>B108</f>
        <v>за вывоз и захоронение ТБО</v>
      </c>
      <c r="C114" s="41"/>
      <c r="D114" s="2">
        <f t="shared" si="34"/>
        <v>2.48</v>
      </c>
      <c r="E114" s="2">
        <f>D114*C112*6</f>
        <v>18332.16</v>
      </c>
      <c r="F114" s="2">
        <f t="shared" si="35"/>
        <v>2.61</v>
      </c>
      <c r="G114" s="2">
        <f>F114*C112*6</f>
        <v>19293.12</v>
      </c>
    </row>
    <row r="115" spans="1:7" ht="18.75">
      <c r="A115" s="41"/>
      <c r="B115" s="2" t="str">
        <f>B109</f>
        <v>Обслуживание внутридомовых газопров.</v>
      </c>
      <c r="C115" s="41"/>
      <c r="D115" s="2">
        <f t="shared" si="34"/>
        <v>0.16</v>
      </c>
      <c r="E115" s="2">
        <f>C112*D115*6</f>
        <v>1182.72</v>
      </c>
      <c r="F115" s="2">
        <f t="shared" si="35"/>
        <v>0.17</v>
      </c>
      <c r="G115" s="2">
        <f>C112*F115*6</f>
        <v>1256.64</v>
      </c>
    </row>
    <row r="116" spans="1:7" ht="18.75">
      <c r="A116" s="41"/>
      <c r="B116" s="2" t="str">
        <f>B110</f>
        <v>Работа автотранспорта</v>
      </c>
      <c r="C116" s="41"/>
      <c r="D116" s="2">
        <f t="shared" si="34"/>
        <v>0.64</v>
      </c>
      <c r="E116" s="2">
        <f>C112*D116*6</f>
        <v>4730.88</v>
      </c>
      <c r="F116" s="2">
        <f t="shared" si="35"/>
        <v>0.67</v>
      </c>
      <c r="G116" s="2">
        <f>C112*F116*6</f>
        <v>4952.64</v>
      </c>
    </row>
    <row r="117" spans="1:7" ht="18.75">
      <c r="A117" s="41"/>
      <c r="B117" s="2" t="str">
        <f>B111</f>
        <v>Текущий ремонт</v>
      </c>
      <c r="C117" s="42"/>
      <c r="D117" s="3">
        <f t="shared" si="34"/>
        <v>4.45</v>
      </c>
      <c r="E117" s="2">
        <f>C112*D117*6</f>
        <v>32894.4</v>
      </c>
      <c r="F117" s="3">
        <f t="shared" si="35"/>
        <v>4.66</v>
      </c>
      <c r="G117" s="2">
        <f>C112*F117*6</f>
        <v>34446.72</v>
      </c>
    </row>
    <row r="118" spans="1:7" ht="19.5">
      <c r="A118" s="44">
        <v>20</v>
      </c>
      <c r="B118" s="7" t="s">
        <v>27</v>
      </c>
      <c r="C118" s="44">
        <v>1003.8</v>
      </c>
      <c r="D118" s="24">
        <f aca="true" t="shared" si="36" ref="D118:D123">D112</f>
        <v>8.13</v>
      </c>
      <c r="E118" s="24">
        <f>E119+E120+E121+E122+E123</f>
        <v>48965.364</v>
      </c>
      <c r="F118" s="29">
        <f aca="true" t="shared" si="37" ref="F118:F123">F112</f>
        <v>8.53</v>
      </c>
      <c r="G118" s="24">
        <f>G119+G120+G121+G122+G123</f>
        <v>51374.484</v>
      </c>
    </row>
    <row r="119" spans="1:7" ht="18.75">
      <c r="A119" s="41"/>
      <c r="B119" s="2" t="str">
        <f>B113</f>
        <v>затраты по управляющей компании</v>
      </c>
      <c r="C119" s="41"/>
      <c r="D119" s="3">
        <f t="shared" si="36"/>
        <v>0.4</v>
      </c>
      <c r="E119" s="2">
        <f>D119*C118*6</f>
        <v>2409.12</v>
      </c>
      <c r="F119" s="2">
        <f t="shared" si="37"/>
        <v>0.42</v>
      </c>
      <c r="G119" s="3">
        <f>F119*C118*6</f>
        <v>2529.5759999999996</v>
      </c>
    </row>
    <row r="120" spans="1:7" ht="18.75">
      <c r="A120" s="41"/>
      <c r="B120" s="2" t="str">
        <f>B114</f>
        <v>за вывоз и захоронение ТБО</v>
      </c>
      <c r="C120" s="41"/>
      <c r="D120" s="2">
        <f t="shared" si="36"/>
        <v>2.48</v>
      </c>
      <c r="E120" s="3">
        <f>D120*C118*6</f>
        <v>14936.544</v>
      </c>
      <c r="F120" s="2">
        <f t="shared" si="37"/>
        <v>2.61</v>
      </c>
      <c r="G120" s="3">
        <f>F120*C118*6</f>
        <v>15719.507999999998</v>
      </c>
    </row>
    <row r="121" spans="1:7" ht="18.75">
      <c r="A121" s="41"/>
      <c r="B121" s="2" t="str">
        <f>B115</f>
        <v>Обслуживание внутридомовых газопров.</v>
      </c>
      <c r="C121" s="41"/>
      <c r="D121" s="2">
        <f t="shared" si="36"/>
        <v>0.16</v>
      </c>
      <c r="E121" s="3">
        <f>C118*D121*6</f>
        <v>963.648</v>
      </c>
      <c r="F121" s="2">
        <f t="shared" si="37"/>
        <v>0.17</v>
      </c>
      <c r="G121" s="3">
        <f>C118*F121*6</f>
        <v>1023.8760000000001</v>
      </c>
    </row>
    <row r="122" spans="1:7" ht="18.75">
      <c r="A122" s="41"/>
      <c r="B122" s="2" t="str">
        <f>B116</f>
        <v>Работа автотранспорта</v>
      </c>
      <c r="C122" s="41"/>
      <c r="D122" s="2">
        <f t="shared" si="36"/>
        <v>0.64</v>
      </c>
      <c r="E122" s="3">
        <f>C118*D122*6</f>
        <v>3854.592</v>
      </c>
      <c r="F122" s="2">
        <f t="shared" si="37"/>
        <v>0.67</v>
      </c>
      <c r="G122" s="3">
        <f>C118*F122*6</f>
        <v>4035.2760000000003</v>
      </c>
    </row>
    <row r="123" spans="1:7" ht="18.75">
      <c r="A123" s="41"/>
      <c r="B123" s="2" t="str">
        <f>B117</f>
        <v>Текущий ремонт</v>
      </c>
      <c r="C123" s="42"/>
      <c r="D123" s="3">
        <f t="shared" si="36"/>
        <v>4.45</v>
      </c>
      <c r="E123" s="2">
        <f>C118*D123*6</f>
        <v>26801.46</v>
      </c>
      <c r="F123" s="3">
        <f t="shared" si="37"/>
        <v>4.66</v>
      </c>
      <c r="G123" s="3">
        <f>C118*F123*6</f>
        <v>28066.248</v>
      </c>
    </row>
    <row r="124" spans="1:7" ht="19.5">
      <c r="A124" s="44">
        <v>21</v>
      </c>
      <c r="B124" s="10" t="s">
        <v>28</v>
      </c>
      <c r="C124" s="44">
        <v>856.5</v>
      </c>
      <c r="D124" s="24">
        <f aca="true" t="shared" si="38" ref="D124:D129">D118</f>
        <v>8.13</v>
      </c>
      <c r="E124" s="29">
        <f>E125+E126+E127+E128+E129</f>
        <v>41780.07000000001</v>
      </c>
      <c r="F124" s="29">
        <f aca="true" t="shared" si="39" ref="F124:F129">F118</f>
        <v>8.53</v>
      </c>
      <c r="G124" s="29">
        <f>G125+G126+G127+G128+G129</f>
        <v>43835.67</v>
      </c>
    </row>
    <row r="125" spans="1:7" ht="18.75">
      <c r="A125" s="41"/>
      <c r="B125" s="2" t="str">
        <f>B119</f>
        <v>затраты по управляющей компании</v>
      </c>
      <c r="C125" s="41"/>
      <c r="D125" s="3">
        <f t="shared" si="38"/>
        <v>0.4</v>
      </c>
      <c r="E125" s="2">
        <f>D125*C124*6</f>
        <v>2055.6000000000004</v>
      </c>
      <c r="F125" s="2">
        <f t="shared" si="39"/>
        <v>0.42</v>
      </c>
      <c r="G125" s="2">
        <f>F125*C124*6</f>
        <v>2158.3799999999997</v>
      </c>
    </row>
    <row r="126" spans="1:7" ht="18.75">
      <c r="A126" s="41"/>
      <c r="B126" s="2" t="str">
        <f>B120</f>
        <v>за вывоз и захоронение ТБО</v>
      </c>
      <c r="C126" s="41"/>
      <c r="D126" s="2">
        <f t="shared" si="38"/>
        <v>2.48</v>
      </c>
      <c r="E126" s="2">
        <f>D126*C124*6</f>
        <v>12744.72</v>
      </c>
      <c r="F126" s="2">
        <f t="shared" si="39"/>
        <v>2.61</v>
      </c>
      <c r="G126" s="2">
        <f>F126*C124*6</f>
        <v>13412.789999999997</v>
      </c>
    </row>
    <row r="127" spans="1:7" ht="18.75">
      <c r="A127" s="41"/>
      <c r="B127" s="2" t="str">
        <f>B121</f>
        <v>Обслуживание внутридомовых газопров.</v>
      </c>
      <c r="C127" s="41"/>
      <c r="D127" s="2">
        <f t="shared" si="38"/>
        <v>0.16</v>
      </c>
      <c r="E127" s="2">
        <f>C124*D127*6</f>
        <v>822.24</v>
      </c>
      <c r="F127" s="2">
        <f t="shared" si="39"/>
        <v>0.17</v>
      </c>
      <c r="G127" s="2">
        <f>C124*F127*6</f>
        <v>873.6300000000001</v>
      </c>
    </row>
    <row r="128" spans="1:7" ht="18.75">
      <c r="A128" s="41"/>
      <c r="B128" s="2" t="str">
        <f>B122</f>
        <v>Работа автотранспорта</v>
      </c>
      <c r="C128" s="41"/>
      <c r="D128" s="2">
        <f t="shared" si="38"/>
        <v>0.64</v>
      </c>
      <c r="E128" s="2">
        <f>C124*D128*6</f>
        <v>3288.96</v>
      </c>
      <c r="F128" s="2">
        <f t="shared" si="39"/>
        <v>0.67</v>
      </c>
      <c r="G128" s="2">
        <f>C124*F128*6</f>
        <v>3443.13</v>
      </c>
    </row>
    <row r="129" spans="1:7" ht="18.75">
      <c r="A129" s="41"/>
      <c r="B129" s="2" t="str">
        <f>B123</f>
        <v>Текущий ремонт</v>
      </c>
      <c r="C129" s="42"/>
      <c r="D129" s="3">
        <f t="shared" si="38"/>
        <v>4.45</v>
      </c>
      <c r="E129" s="2">
        <f>C124*D129*6</f>
        <v>22868.550000000003</v>
      </c>
      <c r="F129" s="3">
        <f t="shared" si="39"/>
        <v>4.66</v>
      </c>
      <c r="G129" s="2">
        <f>C124*F129*6</f>
        <v>23947.739999999998</v>
      </c>
    </row>
    <row r="130" spans="1:7" ht="19.5">
      <c r="A130" s="44">
        <v>22</v>
      </c>
      <c r="B130" s="7" t="s">
        <v>29</v>
      </c>
      <c r="C130" s="44">
        <v>857.4</v>
      </c>
      <c r="D130" s="24">
        <f aca="true" t="shared" si="40" ref="D130:D135">D124</f>
        <v>8.13</v>
      </c>
      <c r="E130" s="24">
        <f>E131+E132+E133+E134+E135</f>
        <v>41823.971999999994</v>
      </c>
      <c r="F130" s="29">
        <f aca="true" t="shared" si="41" ref="F130:F135">F124</f>
        <v>8.53</v>
      </c>
      <c r="G130" s="24">
        <f>G131+G132+G133+G134+G135</f>
        <v>43881.731999999996</v>
      </c>
    </row>
    <row r="131" spans="1:7" ht="18.75">
      <c r="A131" s="41"/>
      <c r="B131" s="2" t="str">
        <f>B125</f>
        <v>затраты по управляющей компании</v>
      </c>
      <c r="C131" s="41"/>
      <c r="D131" s="3">
        <f t="shared" si="40"/>
        <v>0.4</v>
      </c>
      <c r="E131" s="2">
        <f>D131*C130*6</f>
        <v>2057.76</v>
      </c>
      <c r="F131" s="2">
        <f t="shared" si="41"/>
        <v>0.42</v>
      </c>
      <c r="G131" s="3">
        <f>F131*C130*6</f>
        <v>2160.648</v>
      </c>
    </row>
    <row r="132" spans="1:7" ht="18.75">
      <c r="A132" s="41"/>
      <c r="B132" s="2" t="str">
        <f>B126</f>
        <v>за вывоз и захоронение ТБО</v>
      </c>
      <c r="C132" s="41"/>
      <c r="D132" s="2">
        <f t="shared" si="40"/>
        <v>2.48</v>
      </c>
      <c r="E132" s="3">
        <f>D132*C130*6</f>
        <v>12758.112</v>
      </c>
      <c r="F132" s="2">
        <f t="shared" si="41"/>
        <v>2.61</v>
      </c>
      <c r="G132" s="3">
        <f>F132*C130*6</f>
        <v>13426.883999999998</v>
      </c>
    </row>
    <row r="133" spans="1:7" ht="18.75">
      <c r="A133" s="41"/>
      <c r="B133" s="2" t="str">
        <f>B127</f>
        <v>Обслуживание внутридомовых газопров.</v>
      </c>
      <c r="C133" s="41"/>
      <c r="D133" s="2">
        <f t="shared" si="40"/>
        <v>0.16</v>
      </c>
      <c r="E133" s="3">
        <f>C130*D133*6</f>
        <v>823.104</v>
      </c>
      <c r="F133" s="2">
        <f t="shared" si="41"/>
        <v>0.17</v>
      </c>
      <c r="G133" s="3">
        <f>C130*F133*6</f>
        <v>874.548</v>
      </c>
    </row>
    <row r="134" spans="1:7" ht="18.75">
      <c r="A134" s="41"/>
      <c r="B134" s="2" t="str">
        <f>B128</f>
        <v>Работа автотранспорта</v>
      </c>
      <c r="C134" s="41"/>
      <c r="D134" s="2">
        <f t="shared" si="40"/>
        <v>0.64</v>
      </c>
      <c r="E134" s="3">
        <f>C130*D134*6</f>
        <v>3292.416</v>
      </c>
      <c r="F134" s="2">
        <f t="shared" si="41"/>
        <v>0.67</v>
      </c>
      <c r="G134" s="3">
        <f>C130*F134*6</f>
        <v>3446.7479999999996</v>
      </c>
    </row>
    <row r="135" spans="1:7" ht="18.75">
      <c r="A135" s="41"/>
      <c r="B135" s="2" t="str">
        <f>B129</f>
        <v>Текущий ремонт</v>
      </c>
      <c r="C135" s="42"/>
      <c r="D135" s="3">
        <f t="shared" si="40"/>
        <v>4.45</v>
      </c>
      <c r="E135" s="2">
        <f>C130*D135*6</f>
        <v>22892.579999999998</v>
      </c>
      <c r="F135" s="3">
        <f t="shared" si="41"/>
        <v>4.66</v>
      </c>
      <c r="G135" s="3">
        <f>C130*F135*6</f>
        <v>23972.904</v>
      </c>
    </row>
    <row r="136" spans="1:7" ht="19.5">
      <c r="A136" s="44">
        <v>23</v>
      </c>
      <c r="B136" s="7" t="s">
        <v>30</v>
      </c>
      <c r="C136" s="44">
        <v>852.9</v>
      </c>
      <c r="D136" s="24">
        <f aca="true" t="shared" si="42" ref="D136:D141">D130</f>
        <v>8.13</v>
      </c>
      <c r="E136" s="24">
        <f>E137+E138+E139+E140+E141</f>
        <v>41604.462</v>
      </c>
      <c r="F136" s="29">
        <f aca="true" t="shared" si="43" ref="F136:F141">F130</f>
        <v>8.53</v>
      </c>
      <c r="G136" s="24">
        <f>G137+G138+G139+G140+G141</f>
        <v>43651.422000000006</v>
      </c>
    </row>
    <row r="137" spans="1:7" ht="18.75">
      <c r="A137" s="41"/>
      <c r="B137" s="2" t="str">
        <f>B131</f>
        <v>затраты по управляющей компании</v>
      </c>
      <c r="C137" s="41"/>
      <c r="D137" s="3">
        <f t="shared" si="42"/>
        <v>0.4</v>
      </c>
      <c r="E137" s="2">
        <f>D137*C136*6</f>
        <v>2046.96</v>
      </c>
      <c r="F137" s="2">
        <f t="shared" si="43"/>
        <v>0.42</v>
      </c>
      <c r="G137" s="3">
        <f>F137*C136*6</f>
        <v>2149.308</v>
      </c>
    </row>
    <row r="138" spans="1:7" ht="18.75">
      <c r="A138" s="41"/>
      <c r="B138" s="2" t="str">
        <f>B132</f>
        <v>за вывоз и захоронение ТБО</v>
      </c>
      <c r="C138" s="41"/>
      <c r="D138" s="2">
        <f t="shared" si="42"/>
        <v>2.48</v>
      </c>
      <c r="E138" s="3">
        <f>D138*C136*6</f>
        <v>12691.152</v>
      </c>
      <c r="F138" s="2">
        <f t="shared" si="43"/>
        <v>2.61</v>
      </c>
      <c r="G138" s="3">
        <f>F138*C136*6</f>
        <v>13356.414</v>
      </c>
    </row>
    <row r="139" spans="1:7" ht="18.75">
      <c r="A139" s="41"/>
      <c r="B139" s="2" t="str">
        <f>B133</f>
        <v>Обслуживание внутридомовых газопров.</v>
      </c>
      <c r="C139" s="41"/>
      <c r="D139" s="2">
        <f t="shared" si="42"/>
        <v>0.16</v>
      </c>
      <c r="E139" s="3">
        <f>C136*D139*6</f>
        <v>818.784</v>
      </c>
      <c r="F139" s="2">
        <f t="shared" si="43"/>
        <v>0.17</v>
      </c>
      <c r="G139" s="3">
        <f>C136*F139*6</f>
        <v>869.958</v>
      </c>
    </row>
    <row r="140" spans="1:7" ht="18.75">
      <c r="A140" s="41"/>
      <c r="B140" s="2" t="str">
        <f>B128</f>
        <v>Работа автотранспорта</v>
      </c>
      <c r="C140" s="41"/>
      <c r="D140" s="2">
        <f t="shared" si="42"/>
        <v>0.64</v>
      </c>
      <c r="E140" s="3">
        <f>C136*D140*6</f>
        <v>3275.136</v>
      </c>
      <c r="F140" s="2">
        <f t="shared" si="43"/>
        <v>0.67</v>
      </c>
      <c r="G140" s="3">
        <f>C136*F140*6</f>
        <v>3428.658</v>
      </c>
    </row>
    <row r="141" spans="1:7" ht="18.75">
      <c r="A141" s="41"/>
      <c r="B141" s="2" t="str">
        <f>B135</f>
        <v>Текущий ремонт</v>
      </c>
      <c r="C141" s="42"/>
      <c r="D141" s="3">
        <f t="shared" si="42"/>
        <v>4.45</v>
      </c>
      <c r="E141" s="2">
        <f>C136*D141*6</f>
        <v>22772.43</v>
      </c>
      <c r="F141" s="3">
        <f t="shared" si="43"/>
        <v>4.66</v>
      </c>
      <c r="G141" s="3">
        <f>C136*F141*6</f>
        <v>23847.084000000003</v>
      </c>
    </row>
    <row r="142" spans="1:7" ht="19.5">
      <c r="A142" s="44">
        <v>24</v>
      </c>
      <c r="B142" s="7" t="s">
        <v>31</v>
      </c>
      <c r="C142" s="44">
        <v>592.5</v>
      </c>
      <c r="D142" s="24">
        <f aca="true" t="shared" si="44" ref="D142:D147">D136</f>
        <v>8.13</v>
      </c>
      <c r="E142" s="29">
        <f>E143+E144+E145+E146+E147</f>
        <v>28902.15</v>
      </c>
      <c r="F142" s="29">
        <f aca="true" t="shared" si="45" ref="F142:F147">F136</f>
        <v>8.53</v>
      </c>
      <c r="G142" s="29">
        <f>G143+G144+G145+G146+G147</f>
        <v>30324.15</v>
      </c>
    </row>
    <row r="143" spans="1:7" ht="18.75">
      <c r="A143" s="41"/>
      <c r="B143" s="2" t="str">
        <f>B137</f>
        <v>затраты по управляющей компании</v>
      </c>
      <c r="C143" s="41"/>
      <c r="D143" s="3">
        <f t="shared" si="44"/>
        <v>0.4</v>
      </c>
      <c r="E143" s="2">
        <f>D143*C142*6</f>
        <v>1422</v>
      </c>
      <c r="F143" s="2">
        <f t="shared" si="45"/>
        <v>0.42</v>
      </c>
      <c r="G143" s="2">
        <f>F143*C142*6</f>
        <v>1493.1</v>
      </c>
    </row>
    <row r="144" spans="1:7" ht="18.75">
      <c r="A144" s="41"/>
      <c r="B144" s="2" t="str">
        <f>B138</f>
        <v>за вывоз и захоронение ТБО</v>
      </c>
      <c r="C144" s="41"/>
      <c r="D144" s="2">
        <f t="shared" si="44"/>
        <v>2.48</v>
      </c>
      <c r="E144" s="2">
        <f>D144*C142*6</f>
        <v>8816.400000000001</v>
      </c>
      <c r="F144" s="2">
        <f t="shared" si="45"/>
        <v>2.61</v>
      </c>
      <c r="G144" s="2">
        <f>F144*C142*6</f>
        <v>9278.55</v>
      </c>
    </row>
    <row r="145" spans="1:7" ht="18.75">
      <c r="A145" s="41"/>
      <c r="B145" s="2" t="str">
        <f>B139</f>
        <v>Обслуживание внутридомовых газопров.</v>
      </c>
      <c r="C145" s="41"/>
      <c r="D145" s="2">
        <f t="shared" si="44"/>
        <v>0.16</v>
      </c>
      <c r="E145" s="2">
        <f>C142*D145*6</f>
        <v>568.8</v>
      </c>
      <c r="F145" s="2">
        <f t="shared" si="45"/>
        <v>0.17</v>
      </c>
      <c r="G145" s="2">
        <f>C142*F145*6</f>
        <v>604.35</v>
      </c>
    </row>
    <row r="146" spans="1:7" ht="18.75">
      <c r="A146" s="41"/>
      <c r="B146" s="2" t="str">
        <f>B140</f>
        <v>Работа автотранспорта</v>
      </c>
      <c r="C146" s="41"/>
      <c r="D146" s="2">
        <f t="shared" si="44"/>
        <v>0.64</v>
      </c>
      <c r="E146" s="2">
        <f>C142*D146*6</f>
        <v>2275.2</v>
      </c>
      <c r="F146" s="2">
        <f t="shared" si="45"/>
        <v>0.67</v>
      </c>
      <c r="G146" s="2">
        <f>C142*F146*6</f>
        <v>2381.8500000000004</v>
      </c>
    </row>
    <row r="147" spans="1:7" ht="18.75">
      <c r="A147" s="41"/>
      <c r="B147" s="2" t="str">
        <f>B141</f>
        <v>Текущий ремонт</v>
      </c>
      <c r="C147" s="42"/>
      <c r="D147" s="3">
        <f t="shared" si="44"/>
        <v>4.45</v>
      </c>
      <c r="E147" s="2">
        <f>C142*D147*6</f>
        <v>15819.75</v>
      </c>
      <c r="F147" s="3">
        <f t="shared" si="45"/>
        <v>4.66</v>
      </c>
      <c r="G147" s="2">
        <f>C142*F147*6</f>
        <v>16566.300000000003</v>
      </c>
    </row>
    <row r="148" spans="1:7" ht="19.5">
      <c r="A148" s="45">
        <v>25</v>
      </c>
      <c r="B148" s="7" t="s">
        <v>32</v>
      </c>
      <c r="C148" s="44">
        <v>627.7</v>
      </c>
      <c r="D148" s="24">
        <f aca="true" t="shared" si="46" ref="D148:D153">D142</f>
        <v>8.13</v>
      </c>
      <c r="E148" s="24">
        <f>E149+E150+E151+E152+E153</f>
        <v>30619.206000000006</v>
      </c>
      <c r="F148" s="29">
        <f aca="true" t="shared" si="47" ref="F148:F153">F142</f>
        <v>8.53</v>
      </c>
      <c r="G148" s="24">
        <f>G149+G150+G151+G152+G153</f>
        <v>32125.686</v>
      </c>
    </row>
    <row r="149" spans="1:7" ht="18.75">
      <c r="A149" s="46"/>
      <c r="B149" s="2" t="str">
        <f>B143</f>
        <v>затраты по управляющей компании</v>
      </c>
      <c r="C149" s="41"/>
      <c r="D149" s="3">
        <f t="shared" si="46"/>
        <v>0.4</v>
      </c>
      <c r="E149" s="2">
        <f>D149*C148*6</f>
        <v>1506.4800000000002</v>
      </c>
      <c r="F149" s="2">
        <f t="shared" si="47"/>
        <v>0.42</v>
      </c>
      <c r="G149" s="3">
        <f>F149*C148*6</f>
        <v>1581.804</v>
      </c>
    </row>
    <row r="150" spans="1:7" ht="18.75">
      <c r="A150" s="46"/>
      <c r="B150" s="2" t="str">
        <f>B144</f>
        <v>за вывоз и захоронение ТБО</v>
      </c>
      <c r="C150" s="41"/>
      <c r="D150" s="2">
        <f t="shared" si="46"/>
        <v>2.48</v>
      </c>
      <c r="E150" s="3">
        <f>D150*C148*6</f>
        <v>9340.176000000001</v>
      </c>
      <c r="F150" s="2">
        <f t="shared" si="47"/>
        <v>2.61</v>
      </c>
      <c r="G150" s="3">
        <f>F150*C148*6</f>
        <v>9829.782</v>
      </c>
    </row>
    <row r="151" spans="1:7" ht="18.75">
      <c r="A151" s="46"/>
      <c r="B151" s="2" t="str">
        <f>B145</f>
        <v>Обслуживание внутридомовых газопров.</v>
      </c>
      <c r="C151" s="41"/>
      <c r="D151" s="2">
        <f t="shared" si="46"/>
        <v>0.16</v>
      </c>
      <c r="E151" s="3">
        <f>C148*D151*6</f>
        <v>602.5920000000001</v>
      </c>
      <c r="F151" s="2">
        <f t="shared" si="47"/>
        <v>0.17</v>
      </c>
      <c r="G151" s="3">
        <f>C148*F151*6</f>
        <v>640.2540000000001</v>
      </c>
    </row>
    <row r="152" spans="1:7" ht="18.75">
      <c r="A152" s="46"/>
      <c r="B152" s="2" t="str">
        <f>B146</f>
        <v>Работа автотранспорта</v>
      </c>
      <c r="C152" s="41"/>
      <c r="D152" s="2">
        <f t="shared" si="46"/>
        <v>0.64</v>
      </c>
      <c r="E152" s="3">
        <f>C148*D152*6</f>
        <v>2410.3680000000004</v>
      </c>
      <c r="F152" s="2">
        <f t="shared" si="47"/>
        <v>0.67</v>
      </c>
      <c r="G152" s="3">
        <f>C148*F152*6</f>
        <v>2523.3540000000003</v>
      </c>
    </row>
    <row r="153" spans="1:7" ht="18.75">
      <c r="A153" s="46"/>
      <c r="B153" s="2" t="str">
        <f>B147</f>
        <v>Текущий ремонт</v>
      </c>
      <c r="C153" s="42"/>
      <c r="D153" s="3">
        <f t="shared" si="46"/>
        <v>4.45</v>
      </c>
      <c r="E153" s="2">
        <f>C148*D153*6</f>
        <v>16759.590000000004</v>
      </c>
      <c r="F153" s="3">
        <f t="shared" si="47"/>
        <v>4.66</v>
      </c>
      <c r="G153" s="3">
        <f>C148*F153*6</f>
        <v>17550.492000000002</v>
      </c>
    </row>
    <row r="154" spans="1:7" ht="19.5">
      <c r="A154" s="44">
        <v>26</v>
      </c>
      <c r="B154" s="7" t="s">
        <v>33</v>
      </c>
      <c r="C154" s="44">
        <v>1230</v>
      </c>
      <c r="D154" s="24">
        <f aca="true" t="shared" si="48" ref="D154:D159">D148</f>
        <v>8.13</v>
      </c>
      <c r="E154" s="29">
        <f>E155+E156+E157+E158+E159</f>
        <v>59999.4</v>
      </c>
      <c r="F154" s="29">
        <f aca="true" t="shared" si="49" ref="F154:F159">F148</f>
        <v>8.53</v>
      </c>
      <c r="G154" s="29">
        <f>G155+G156+G157+G158+G159</f>
        <v>62951.4</v>
      </c>
    </row>
    <row r="155" spans="1:7" ht="18.75">
      <c r="A155" s="41"/>
      <c r="B155" s="2" t="str">
        <f>B149</f>
        <v>затраты по управляющей компании</v>
      </c>
      <c r="C155" s="41"/>
      <c r="D155" s="3">
        <f t="shared" si="48"/>
        <v>0.4</v>
      </c>
      <c r="E155" s="2">
        <f>D155*C154*6</f>
        <v>2952</v>
      </c>
      <c r="F155" s="2">
        <f t="shared" si="49"/>
        <v>0.42</v>
      </c>
      <c r="G155" s="2">
        <f>F155*C154*6</f>
        <v>3099.6000000000004</v>
      </c>
    </row>
    <row r="156" spans="1:7" ht="18.75">
      <c r="A156" s="41"/>
      <c r="B156" s="2" t="str">
        <f>B150</f>
        <v>за вывоз и захоронение ТБО</v>
      </c>
      <c r="C156" s="41"/>
      <c r="D156" s="2">
        <f t="shared" si="48"/>
        <v>2.48</v>
      </c>
      <c r="E156" s="2">
        <f>D156*C154*6</f>
        <v>18302.4</v>
      </c>
      <c r="F156" s="2">
        <f t="shared" si="49"/>
        <v>2.61</v>
      </c>
      <c r="G156" s="2">
        <f>F156*C154*6</f>
        <v>19261.8</v>
      </c>
    </row>
    <row r="157" spans="1:7" ht="18.75">
      <c r="A157" s="41"/>
      <c r="B157" s="2" t="str">
        <f>B151</f>
        <v>Обслуживание внутридомовых газопров.</v>
      </c>
      <c r="C157" s="41"/>
      <c r="D157" s="2">
        <f t="shared" si="48"/>
        <v>0.16</v>
      </c>
      <c r="E157" s="2">
        <f>C154*D157*6</f>
        <v>1180.8000000000002</v>
      </c>
      <c r="F157" s="2">
        <f t="shared" si="49"/>
        <v>0.17</v>
      </c>
      <c r="G157" s="2">
        <f>C154*F157*6</f>
        <v>1254.6000000000001</v>
      </c>
    </row>
    <row r="158" spans="1:7" ht="18.75">
      <c r="A158" s="41"/>
      <c r="B158" s="2" t="str">
        <f>B152</f>
        <v>Работа автотранспорта</v>
      </c>
      <c r="C158" s="41"/>
      <c r="D158" s="2">
        <f t="shared" si="48"/>
        <v>0.64</v>
      </c>
      <c r="E158" s="2">
        <f>C154*D158*6</f>
        <v>4723.200000000001</v>
      </c>
      <c r="F158" s="2">
        <f t="shared" si="49"/>
        <v>0.67</v>
      </c>
      <c r="G158" s="2">
        <f>C154*F158*6</f>
        <v>4944.6</v>
      </c>
    </row>
    <row r="159" spans="1:7" ht="18.75">
      <c r="A159" s="41"/>
      <c r="B159" s="2" t="str">
        <f>B153</f>
        <v>Текущий ремонт</v>
      </c>
      <c r="C159" s="42"/>
      <c r="D159" s="3">
        <f t="shared" si="48"/>
        <v>4.45</v>
      </c>
      <c r="E159" s="2">
        <f>C154*D159*6</f>
        <v>32841</v>
      </c>
      <c r="F159" s="3">
        <f t="shared" si="49"/>
        <v>4.66</v>
      </c>
      <c r="G159" s="2">
        <f>C154*F159*6</f>
        <v>34390.8</v>
      </c>
    </row>
    <row r="160" spans="1:7" ht="19.5">
      <c r="A160" s="44">
        <v>27</v>
      </c>
      <c r="B160" s="7" t="s">
        <v>34</v>
      </c>
      <c r="C160" s="44">
        <v>954.5</v>
      </c>
      <c r="D160" s="24">
        <f aca="true" t="shared" si="50" ref="D160:D165">D154</f>
        <v>8.13</v>
      </c>
      <c r="E160" s="29">
        <f>E161+E162+E163+E164+E165</f>
        <v>46560.509999999995</v>
      </c>
      <c r="F160" s="29">
        <f aca="true" t="shared" si="51" ref="F160:F165">F154</f>
        <v>8.53</v>
      </c>
      <c r="G160" s="29">
        <f>G161+G162+G163+G164+G165</f>
        <v>48851.31</v>
      </c>
    </row>
    <row r="161" spans="1:7" ht="18.75">
      <c r="A161" s="41"/>
      <c r="B161" s="2" t="str">
        <f>B155</f>
        <v>затраты по управляющей компании</v>
      </c>
      <c r="C161" s="41"/>
      <c r="D161" s="3">
        <f t="shared" si="50"/>
        <v>0.4</v>
      </c>
      <c r="E161" s="2">
        <f>D161*C160*6</f>
        <v>2290.8</v>
      </c>
      <c r="F161" s="2">
        <f t="shared" si="51"/>
        <v>0.42</v>
      </c>
      <c r="G161" s="2">
        <f>F161*C160*6</f>
        <v>2405.34</v>
      </c>
    </row>
    <row r="162" spans="1:7" ht="18.75">
      <c r="A162" s="41"/>
      <c r="B162" s="2" t="str">
        <f>B156</f>
        <v>за вывоз и захоронение ТБО</v>
      </c>
      <c r="C162" s="41"/>
      <c r="D162" s="2">
        <f t="shared" si="50"/>
        <v>2.48</v>
      </c>
      <c r="E162" s="2">
        <f>D162*C160*6</f>
        <v>14202.96</v>
      </c>
      <c r="F162" s="2">
        <f t="shared" si="51"/>
        <v>2.61</v>
      </c>
      <c r="G162" s="2">
        <f>F162*C160*6</f>
        <v>14947.47</v>
      </c>
    </row>
    <row r="163" spans="1:7" ht="18.75">
      <c r="A163" s="41"/>
      <c r="B163" s="2" t="str">
        <f>B157</f>
        <v>Обслуживание внутридомовых газопров.</v>
      </c>
      <c r="C163" s="41"/>
      <c r="D163" s="2">
        <f t="shared" si="50"/>
        <v>0.16</v>
      </c>
      <c r="E163" s="2">
        <f>C160*D163*6</f>
        <v>916.3199999999999</v>
      </c>
      <c r="F163" s="2">
        <f t="shared" si="51"/>
        <v>0.17</v>
      </c>
      <c r="G163" s="2">
        <f>C160*F163*6</f>
        <v>973.5900000000001</v>
      </c>
    </row>
    <row r="164" spans="1:7" ht="18.75">
      <c r="A164" s="41"/>
      <c r="B164" s="2" t="str">
        <f>B158</f>
        <v>Работа автотранспорта</v>
      </c>
      <c r="C164" s="41"/>
      <c r="D164" s="2">
        <f t="shared" si="50"/>
        <v>0.64</v>
      </c>
      <c r="E164" s="2">
        <f>C160*D164*6</f>
        <v>3665.2799999999997</v>
      </c>
      <c r="F164" s="2">
        <f t="shared" si="51"/>
        <v>0.67</v>
      </c>
      <c r="G164" s="2">
        <f>C160*F164*6</f>
        <v>3837.09</v>
      </c>
    </row>
    <row r="165" spans="1:7" ht="18.75">
      <c r="A165" s="41"/>
      <c r="B165" s="2" t="str">
        <f>B159</f>
        <v>Текущий ремонт</v>
      </c>
      <c r="C165" s="42"/>
      <c r="D165" s="3">
        <f t="shared" si="50"/>
        <v>4.45</v>
      </c>
      <c r="E165" s="2">
        <f>C160*D165*6</f>
        <v>25485.15</v>
      </c>
      <c r="F165" s="3">
        <f t="shared" si="51"/>
        <v>4.66</v>
      </c>
      <c r="G165" s="2">
        <f>C160*F165*6</f>
        <v>26687.82</v>
      </c>
    </row>
    <row r="166" spans="1:7" ht="19.5">
      <c r="A166" s="44">
        <v>28</v>
      </c>
      <c r="B166" s="7" t="s">
        <v>35</v>
      </c>
      <c r="C166" s="44">
        <v>1199.3</v>
      </c>
      <c r="D166" s="24">
        <f aca="true" t="shared" si="52" ref="D166:D171">D160</f>
        <v>8.13</v>
      </c>
      <c r="E166" s="24">
        <f>E167+E168+E169+E170+E171</f>
        <v>58501.85400000001</v>
      </c>
      <c r="F166" s="29">
        <f aca="true" t="shared" si="53" ref="F166:F171">F160</f>
        <v>8.53</v>
      </c>
      <c r="G166" s="24">
        <f>G167+G168+G169+G170+G171</f>
        <v>61380.174</v>
      </c>
    </row>
    <row r="167" spans="1:7" ht="18.75">
      <c r="A167" s="41"/>
      <c r="B167" s="2" t="str">
        <f>B161</f>
        <v>затраты по управляющей компании</v>
      </c>
      <c r="C167" s="41"/>
      <c r="D167" s="3">
        <f t="shared" si="52"/>
        <v>0.4</v>
      </c>
      <c r="E167" s="2">
        <f>D167*C166*6</f>
        <v>2878.32</v>
      </c>
      <c r="F167" s="2">
        <f t="shared" si="53"/>
        <v>0.42</v>
      </c>
      <c r="G167" s="3">
        <f>F167*C166*6</f>
        <v>3022.236</v>
      </c>
    </row>
    <row r="168" spans="1:7" ht="18.75">
      <c r="A168" s="41"/>
      <c r="B168" s="2" t="str">
        <f>B162</f>
        <v>за вывоз и захоронение ТБО</v>
      </c>
      <c r="C168" s="41"/>
      <c r="D168" s="2">
        <f t="shared" si="52"/>
        <v>2.48</v>
      </c>
      <c r="E168" s="3">
        <f>D168*C166*6</f>
        <v>17845.584</v>
      </c>
      <c r="F168" s="2">
        <f t="shared" si="53"/>
        <v>2.61</v>
      </c>
      <c r="G168" s="3">
        <f>F168*C166*6</f>
        <v>18781.038</v>
      </c>
    </row>
    <row r="169" spans="1:7" ht="18.75">
      <c r="A169" s="41"/>
      <c r="B169" s="2" t="str">
        <f>B163</f>
        <v>Обслуживание внутридомовых газопров.</v>
      </c>
      <c r="C169" s="41"/>
      <c r="D169" s="2">
        <f t="shared" si="52"/>
        <v>0.16</v>
      </c>
      <c r="E169" s="3">
        <f>C166*D169*6</f>
        <v>1151.328</v>
      </c>
      <c r="F169" s="2">
        <f t="shared" si="53"/>
        <v>0.17</v>
      </c>
      <c r="G169" s="3">
        <f>C166*F169*6</f>
        <v>1223.286</v>
      </c>
    </row>
    <row r="170" spans="1:7" ht="18.75">
      <c r="A170" s="41"/>
      <c r="B170" s="2" t="str">
        <f>B164</f>
        <v>Работа автотранспорта</v>
      </c>
      <c r="C170" s="41"/>
      <c r="D170" s="2">
        <f t="shared" si="52"/>
        <v>0.64</v>
      </c>
      <c r="E170" s="3">
        <f>C166*D170*6</f>
        <v>4605.312</v>
      </c>
      <c r="F170" s="2">
        <f t="shared" si="53"/>
        <v>0.67</v>
      </c>
      <c r="G170" s="3">
        <f>C166*F170*6</f>
        <v>4821.186000000001</v>
      </c>
    </row>
    <row r="171" spans="1:7" ht="18.75">
      <c r="A171" s="41"/>
      <c r="B171" s="2" t="str">
        <f>B165</f>
        <v>Текущий ремонт</v>
      </c>
      <c r="C171" s="42"/>
      <c r="D171" s="3">
        <f t="shared" si="52"/>
        <v>4.45</v>
      </c>
      <c r="E171" s="2">
        <f>C166*D171*6</f>
        <v>32021.31</v>
      </c>
      <c r="F171" s="3">
        <f t="shared" si="53"/>
        <v>4.66</v>
      </c>
      <c r="G171" s="3">
        <f>C166*F171*6</f>
        <v>33532.428</v>
      </c>
    </row>
    <row r="172" spans="1:7" ht="19.5">
      <c r="A172" s="44">
        <v>29</v>
      </c>
      <c r="B172" s="7" t="s">
        <v>36</v>
      </c>
      <c r="C172" s="44">
        <v>1027.4</v>
      </c>
      <c r="D172" s="24">
        <f aca="true" t="shared" si="54" ref="D172:D177">D166</f>
        <v>8.13</v>
      </c>
      <c r="E172" s="24">
        <f>E173+E174+E175+E176+E177</f>
        <v>50116.572</v>
      </c>
      <c r="F172" s="29">
        <f aca="true" t="shared" si="55" ref="F172:F177">F166</f>
        <v>8.53</v>
      </c>
      <c r="G172" s="24">
        <f>G173+G174+G175+G176+G177</f>
        <v>52582.332</v>
      </c>
    </row>
    <row r="173" spans="1:7" ht="18.75">
      <c r="A173" s="41"/>
      <c r="B173" s="2" t="str">
        <f>B167</f>
        <v>затраты по управляющей компании</v>
      </c>
      <c r="C173" s="41"/>
      <c r="D173" s="3">
        <f t="shared" si="54"/>
        <v>0.4</v>
      </c>
      <c r="E173" s="2">
        <f>D173*C172*6</f>
        <v>2465.76</v>
      </c>
      <c r="F173" s="2">
        <f t="shared" si="55"/>
        <v>0.42</v>
      </c>
      <c r="G173" s="3">
        <f>F173*C172*6</f>
        <v>2589.0480000000002</v>
      </c>
    </row>
    <row r="174" spans="1:7" ht="18.75">
      <c r="A174" s="41"/>
      <c r="B174" s="2" t="str">
        <f>B168</f>
        <v>за вывоз и захоронение ТБО</v>
      </c>
      <c r="C174" s="41"/>
      <c r="D174" s="2">
        <f t="shared" si="54"/>
        <v>2.48</v>
      </c>
      <c r="E174" s="3">
        <f>D174*C172*6</f>
        <v>15287.712000000001</v>
      </c>
      <c r="F174" s="2">
        <f t="shared" si="55"/>
        <v>2.61</v>
      </c>
      <c r="G174" s="3">
        <f>F174*C172*6</f>
        <v>16089.084</v>
      </c>
    </row>
    <row r="175" spans="1:7" ht="18.75">
      <c r="A175" s="41"/>
      <c r="B175" s="2" t="str">
        <f>B169</f>
        <v>Обслуживание внутридомовых газопров.</v>
      </c>
      <c r="C175" s="41"/>
      <c r="D175" s="2">
        <f t="shared" si="54"/>
        <v>0.16</v>
      </c>
      <c r="E175" s="3">
        <f>C172*D175*6</f>
        <v>986.3040000000001</v>
      </c>
      <c r="F175" s="2">
        <f t="shared" si="55"/>
        <v>0.17</v>
      </c>
      <c r="G175" s="3">
        <f>C172*F175*6</f>
        <v>1047.948</v>
      </c>
    </row>
    <row r="176" spans="1:7" ht="18.75">
      <c r="A176" s="41"/>
      <c r="B176" s="2" t="str">
        <f>B170</f>
        <v>Работа автотранспорта</v>
      </c>
      <c r="C176" s="41"/>
      <c r="D176" s="2">
        <f t="shared" si="54"/>
        <v>0.64</v>
      </c>
      <c r="E176" s="3">
        <f>C172*D176*6</f>
        <v>3945.2160000000003</v>
      </c>
      <c r="F176" s="2">
        <f t="shared" si="55"/>
        <v>0.67</v>
      </c>
      <c r="G176" s="3">
        <f>C172*F176*6</f>
        <v>4130.148</v>
      </c>
    </row>
    <row r="177" spans="1:7" ht="18.75">
      <c r="A177" s="41"/>
      <c r="B177" s="2" t="str">
        <f>B171</f>
        <v>Текущий ремонт</v>
      </c>
      <c r="C177" s="42"/>
      <c r="D177" s="3">
        <f t="shared" si="54"/>
        <v>4.45</v>
      </c>
      <c r="E177" s="2">
        <f>C172*D177*6</f>
        <v>27431.58</v>
      </c>
      <c r="F177" s="3">
        <f t="shared" si="55"/>
        <v>4.66</v>
      </c>
      <c r="G177" s="3">
        <f>C172*F177*6</f>
        <v>28726.104</v>
      </c>
    </row>
    <row r="178" spans="1:7" ht="19.5">
      <c r="A178" s="44">
        <v>30</v>
      </c>
      <c r="B178" s="7" t="s">
        <v>37</v>
      </c>
      <c r="C178" s="44">
        <v>1292.4</v>
      </c>
      <c r="D178" s="24">
        <f aca="true" t="shared" si="56" ref="D178:D183">D172</f>
        <v>8.13</v>
      </c>
      <c r="E178" s="24">
        <f>E179+E180+E181+E182+E183</f>
        <v>63043.272000000004</v>
      </c>
      <c r="F178" s="29">
        <f aca="true" t="shared" si="57" ref="F178:F183">F172</f>
        <v>8.53</v>
      </c>
      <c r="G178" s="24">
        <f>G179+G180+G181+G182+G183</f>
        <v>66145.032</v>
      </c>
    </row>
    <row r="179" spans="1:7" ht="18.75">
      <c r="A179" s="41"/>
      <c r="B179" s="2" t="str">
        <f>B173</f>
        <v>затраты по управляющей компании</v>
      </c>
      <c r="C179" s="41"/>
      <c r="D179" s="3">
        <f t="shared" si="56"/>
        <v>0.4</v>
      </c>
      <c r="E179" s="2">
        <f>C178*D179*6</f>
        <v>3101.76</v>
      </c>
      <c r="F179" s="2">
        <f t="shared" si="57"/>
        <v>0.42</v>
      </c>
      <c r="G179" s="3">
        <f>F179*C178*6</f>
        <v>3256.848</v>
      </c>
    </row>
    <row r="180" spans="1:7" ht="18.75">
      <c r="A180" s="41"/>
      <c r="B180" s="2" t="str">
        <f>B174</f>
        <v>за вывоз и захоронение ТБО</v>
      </c>
      <c r="C180" s="41"/>
      <c r="D180" s="2">
        <f t="shared" si="56"/>
        <v>2.48</v>
      </c>
      <c r="E180" s="3">
        <f>D180*C178*6</f>
        <v>19230.912</v>
      </c>
      <c r="F180" s="2">
        <f t="shared" si="57"/>
        <v>2.61</v>
      </c>
      <c r="G180" s="3">
        <f>F180*C178*6</f>
        <v>20238.984</v>
      </c>
    </row>
    <row r="181" spans="1:7" ht="18.75">
      <c r="A181" s="41"/>
      <c r="B181" s="2" t="str">
        <f>B175</f>
        <v>Обслуживание внутридомовых газопров.</v>
      </c>
      <c r="C181" s="41"/>
      <c r="D181" s="2">
        <f t="shared" si="56"/>
        <v>0.16</v>
      </c>
      <c r="E181" s="3">
        <f>C178*D181*6</f>
        <v>1240.7040000000002</v>
      </c>
      <c r="F181" s="2">
        <f t="shared" si="57"/>
        <v>0.17</v>
      </c>
      <c r="G181" s="3">
        <f>C178*F181*6</f>
        <v>1318.248</v>
      </c>
    </row>
    <row r="182" spans="1:7" ht="18.75">
      <c r="A182" s="41"/>
      <c r="B182" s="2" t="str">
        <f>B176</f>
        <v>Работа автотранспорта</v>
      </c>
      <c r="C182" s="41"/>
      <c r="D182" s="2">
        <f t="shared" si="56"/>
        <v>0.64</v>
      </c>
      <c r="E182" s="3">
        <f>C178*D182*6</f>
        <v>4962.816000000001</v>
      </c>
      <c r="F182" s="2">
        <f t="shared" si="57"/>
        <v>0.67</v>
      </c>
      <c r="G182" s="3">
        <f>C178*F182*6</f>
        <v>5195.448</v>
      </c>
    </row>
    <row r="183" spans="1:7" ht="18.75">
      <c r="A183" s="41"/>
      <c r="B183" s="2" t="str">
        <f>B177</f>
        <v>Текущий ремонт</v>
      </c>
      <c r="C183" s="42"/>
      <c r="D183" s="3">
        <f t="shared" si="56"/>
        <v>4.45</v>
      </c>
      <c r="E183" s="2">
        <f>C178*D183*6</f>
        <v>34507.08</v>
      </c>
      <c r="F183" s="3">
        <f t="shared" si="57"/>
        <v>4.66</v>
      </c>
      <c r="G183" s="3">
        <f>C178*F183*6</f>
        <v>36135.504</v>
      </c>
    </row>
    <row r="184" spans="1:7" ht="19.5">
      <c r="A184" s="44">
        <v>31</v>
      </c>
      <c r="B184" s="7" t="s">
        <v>38</v>
      </c>
      <c r="C184" s="44">
        <v>421.1</v>
      </c>
      <c r="D184" s="24">
        <f aca="true" t="shared" si="58" ref="D184:D189">D178</f>
        <v>8.13</v>
      </c>
      <c r="E184" s="24">
        <f>E185+E186+E187+E188+E189</f>
        <v>20541.258</v>
      </c>
      <c r="F184" s="29">
        <f aca="true" t="shared" si="59" ref="F184:F189">F178</f>
        <v>8.53</v>
      </c>
      <c r="G184" s="24">
        <f>G185+G186+G187+G188+G189</f>
        <v>21551.898</v>
      </c>
    </row>
    <row r="185" spans="1:7" ht="18.75">
      <c r="A185" s="41"/>
      <c r="B185" s="2" t="str">
        <f>B179</f>
        <v>затраты по управляющей компании</v>
      </c>
      <c r="C185" s="41"/>
      <c r="D185" s="3">
        <f t="shared" si="58"/>
        <v>0.4</v>
      </c>
      <c r="E185" s="2">
        <f>D185*C184*6</f>
        <v>1010.6400000000001</v>
      </c>
      <c r="F185" s="2">
        <f t="shared" si="59"/>
        <v>0.42</v>
      </c>
      <c r="G185" s="3">
        <f>F185*C184*6</f>
        <v>1061.172</v>
      </c>
    </row>
    <row r="186" spans="1:7" ht="18.75">
      <c r="A186" s="41"/>
      <c r="B186" s="2" t="str">
        <f>B180</f>
        <v>за вывоз и захоронение ТБО</v>
      </c>
      <c r="C186" s="41"/>
      <c r="D186" s="2">
        <f t="shared" si="58"/>
        <v>2.48</v>
      </c>
      <c r="E186" s="3">
        <f>D186*C184*6</f>
        <v>6265.968</v>
      </c>
      <c r="F186" s="2">
        <f t="shared" si="59"/>
        <v>2.61</v>
      </c>
      <c r="G186" s="3">
        <f>F186*C184*6</f>
        <v>6594.4259999999995</v>
      </c>
    </row>
    <row r="187" spans="1:7" ht="18.75">
      <c r="A187" s="41"/>
      <c r="B187" s="2" t="str">
        <f>B181</f>
        <v>Обслуживание внутридомовых газопров.</v>
      </c>
      <c r="C187" s="41"/>
      <c r="D187" s="2">
        <f t="shared" si="58"/>
        <v>0.16</v>
      </c>
      <c r="E187" s="3">
        <f>C184*D187*6</f>
        <v>404.25600000000003</v>
      </c>
      <c r="F187" s="2">
        <f t="shared" si="59"/>
        <v>0.17</v>
      </c>
      <c r="G187" s="3">
        <f>C184*F187*6</f>
        <v>429.52200000000005</v>
      </c>
    </row>
    <row r="188" spans="1:7" ht="18.75">
      <c r="A188" s="41"/>
      <c r="B188" s="2" t="str">
        <f>B182</f>
        <v>Работа автотранспорта</v>
      </c>
      <c r="C188" s="41"/>
      <c r="D188" s="2">
        <f t="shared" si="58"/>
        <v>0.64</v>
      </c>
      <c r="E188" s="3">
        <f>C184*D188*6</f>
        <v>1617.0240000000001</v>
      </c>
      <c r="F188" s="2">
        <f t="shared" si="59"/>
        <v>0.67</v>
      </c>
      <c r="G188" s="3">
        <f>C184*F188*6</f>
        <v>1692.8220000000003</v>
      </c>
    </row>
    <row r="189" spans="1:7" ht="18.75">
      <c r="A189" s="41"/>
      <c r="B189" s="2" t="str">
        <f>B183</f>
        <v>Текущий ремонт</v>
      </c>
      <c r="C189" s="42"/>
      <c r="D189" s="3">
        <f t="shared" si="58"/>
        <v>4.45</v>
      </c>
      <c r="E189" s="2">
        <f>C184*D189*6</f>
        <v>11243.37</v>
      </c>
      <c r="F189" s="3">
        <f t="shared" si="59"/>
        <v>4.66</v>
      </c>
      <c r="G189" s="3">
        <f>C184*F189*6</f>
        <v>11773.956000000002</v>
      </c>
    </row>
    <row r="190" spans="1:7" ht="19.5">
      <c r="A190" s="44">
        <v>32</v>
      </c>
      <c r="B190" s="11" t="s">
        <v>39</v>
      </c>
      <c r="C190" s="44">
        <v>353.2</v>
      </c>
      <c r="D190" s="24">
        <f aca="true" t="shared" si="60" ref="D190:D195">D184</f>
        <v>8.13</v>
      </c>
      <c r="E190" s="29">
        <f>E191+E192+E193+E194+E195</f>
        <v>17229.096</v>
      </c>
      <c r="F190" s="29">
        <f aca="true" t="shared" si="61" ref="F190:F195">F184</f>
        <v>8.53</v>
      </c>
      <c r="G190" s="24">
        <f>G191+G192+G193+G194+G195</f>
        <v>18076.775999999998</v>
      </c>
    </row>
    <row r="191" spans="1:7" ht="18.75">
      <c r="A191" s="41"/>
      <c r="B191" s="2" t="str">
        <f>B185</f>
        <v>затраты по управляющей компании</v>
      </c>
      <c r="C191" s="41"/>
      <c r="D191" s="3">
        <f t="shared" si="60"/>
        <v>0.4</v>
      </c>
      <c r="E191" s="2">
        <f>D191*C190*6</f>
        <v>847.6800000000001</v>
      </c>
      <c r="F191" s="2">
        <f t="shared" si="61"/>
        <v>0.42</v>
      </c>
      <c r="G191" s="3">
        <f>F191*C190*6</f>
        <v>890.064</v>
      </c>
    </row>
    <row r="192" spans="1:7" ht="18.75">
      <c r="A192" s="41"/>
      <c r="B192" s="2" t="str">
        <f>B186</f>
        <v>за вывоз и захоронение ТБО</v>
      </c>
      <c r="C192" s="41"/>
      <c r="D192" s="2">
        <f t="shared" si="60"/>
        <v>2.48</v>
      </c>
      <c r="E192" s="2">
        <f>D192*C190*6</f>
        <v>5255.616</v>
      </c>
      <c r="F192" s="2">
        <f t="shared" si="61"/>
        <v>2.61</v>
      </c>
      <c r="G192" s="3">
        <f>F192*C190*6</f>
        <v>5531.112</v>
      </c>
    </row>
    <row r="193" spans="1:7" ht="18.75">
      <c r="A193" s="41"/>
      <c r="B193" s="2" t="str">
        <f>B187</f>
        <v>Обслуживание внутридомовых газопров.</v>
      </c>
      <c r="C193" s="41"/>
      <c r="D193" s="2">
        <f t="shared" si="60"/>
        <v>0.16</v>
      </c>
      <c r="E193" s="2">
        <f>C190*D193*6</f>
        <v>339.072</v>
      </c>
      <c r="F193" s="2">
        <f t="shared" si="61"/>
        <v>0.17</v>
      </c>
      <c r="G193" s="3">
        <f>C190*F193*6</f>
        <v>360.264</v>
      </c>
    </row>
    <row r="194" spans="1:7" ht="18.75">
      <c r="A194" s="41"/>
      <c r="B194" s="2" t="str">
        <f>B188</f>
        <v>Работа автотранспорта</v>
      </c>
      <c r="C194" s="41"/>
      <c r="D194" s="2">
        <f t="shared" si="60"/>
        <v>0.64</v>
      </c>
      <c r="E194" s="2">
        <f>C190*D194*6</f>
        <v>1356.288</v>
      </c>
      <c r="F194" s="2">
        <f t="shared" si="61"/>
        <v>0.67</v>
      </c>
      <c r="G194" s="3">
        <f>C190*F194*6</f>
        <v>1419.864</v>
      </c>
    </row>
    <row r="195" spans="1:7" ht="18.75">
      <c r="A195" s="41"/>
      <c r="B195" s="2" t="str">
        <f>B189</f>
        <v>Текущий ремонт</v>
      </c>
      <c r="C195" s="42"/>
      <c r="D195" s="3">
        <f t="shared" si="60"/>
        <v>4.45</v>
      </c>
      <c r="E195" s="2">
        <f>C190*D195*6</f>
        <v>9430.44</v>
      </c>
      <c r="F195" s="3">
        <f t="shared" si="61"/>
        <v>4.66</v>
      </c>
      <c r="G195" s="3">
        <f>C190*F195*6</f>
        <v>9875.472</v>
      </c>
    </row>
    <row r="196" spans="1:7" ht="19.5">
      <c r="A196" s="44">
        <v>33</v>
      </c>
      <c r="B196" s="7" t="s">
        <v>40</v>
      </c>
      <c r="C196" s="44">
        <v>928.8</v>
      </c>
      <c r="D196" s="24">
        <f aca="true" t="shared" si="62" ref="D196:D201">D190</f>
        <v>8.13</v>
      </c>
      <c r="E196" s="24">
        <f>E197+E198+E199+E200+E201</f>
        <v>45306.864</v>
      </c>
      <c r="F196" s="29">
        <f aca="true" t="shared" si="63" ref="F196:F201">F190</f>
        <v>8.53</v>
      </c>
      <c r="G196" s="24">
        <f>G197+G198+G199+G200+G201</f>
        <v>47535.984</v>
      </c>
    </row>
    <row r="197" spans="1:7" ht="18.75">
      <c r="A197" s="41"/>
      <c r="B197" s="2" t="str">
        <f>B191</f>
        <v>затраты по управляющей компании</v>
      </c>
      <c r="C197" s="41"/>
      <c r="D197" s="3">
        <f t="shared" si="62"/>
        <v>0.4</v>
      </c>
      <c r="E197" s="2">
        <f>D197*C196*6</f>
        <v>2229.12</v>
      </c>
      <c r="F197" s="2">
        <f t="shared" si="63"/>
        <v>0.42</v>
      </c>
      <c r="G197" s="3">
        <f>F197*C196*6</f>
        <v>2340.5759999999996</v>
      </c>
    </row>
    <row r="198" spans="1:7" ht="18.75">
      <c r="A198" s="41"/>
      <c r="B198" s="2" t="str">
        <f>B192</f>
        <v>за вывоз и захоронение ТБО</v>
      </c>
      <c r="C198" s="41"/>
      <c r="D198" s="2">
        <f t="shared" si="62"/>
        <v>2.48</v>
      </c>
      <c r="E198" s="3">
        <f>D198*C196*6</f>
        <v>13820.544</v>
      </c>
      <c r="F198" s="2">
        <f t="shared" si="63"/>
        <v>2.61</v>
      </c>
      <c r="G198" s="3">
        <f>F198*C196*6</f>
        <v>14545.007999999998</v>
      </c>
    </row>
    <row r="199" spans="1:7" ht="19.5" customHeight="1">
      <c r="A199" s="41"/>
      <c r="B199" s="2" t="str">
        <f>B193</f>
        <v>Обслуживание внутридомовых газопров.</v>
      </c>
      <c r="C199" s="41"/>
      <c r="D199" s="2">
        <f t="shared" si="62"/>
        <v>0.16</v>
      </c>
      <c r="E199" s="3">
        <f>C196*D199*6</f>
        <v>891.648</v>
      </c>
      <c r="F199" s="2">
        <f t="shared" si="63"/>
        <v>0.17</v>
      </c>
      <c r="G199" s="3">
        <f>C196*F199*6</f>
        <v>947.3760000000001</v>
      </c>
    </row>
    <row r="200" spans="1:7" ht="19.5" customHeight="1">
      <c r="A200" s="41"/>
      <c r="B200" s="2" t="str">
        <f>B194</f>
        <v>Работа автотранспорта</v>
      </c>
      <c r="C200" s="41"/>
      <c r="D200" s="2">
        <f t="shared" si="62"/>
        <v>0.64</v>
      </c>
      <c r="E200" s="3">
        <f>C196*D200*6</f>
        <v>3566.592</v>
      </c>
      <c r="F200" s="2">
        <f t="shared" si="63"/>
        <v>0.67</v>
      </c>
      <c r="G200" s="3">
        <f>C196*F200*6</f>
        <v>3733.7760000000003</v>
      </c>
    </row>
    <row r="201" spans="1:7" ht="19.5" customHeight="1">
      <c r="A201" s="41"/>
      <c r="B201" s="2" t="str">
        <f>B195</f>
        <v>Текущий ремонт</v>
      </c>
      <c r="C201" s="42"/>
      <c r="D201" s="3">
        <f t="shared" si="62"/>
        <v>4.45</v>
      </c>
      <c r="E201" s="2">
        <f>C196*D201*6</f>
        <v>24798.96</v>
      </c>
      <c r="F201" s="3">
        <f t="shared" si="63"/>
        <v>4.66</v>
      </c>
      <c r="G201" s="3">
        <f>C196*F201*6</f>
        <v>25969.248</v>
      </c>
    </row>
    <row r="202" spans="1:7" ht="19.5">
      <c r="A202" s="44">
        <v>34</v>
      </c>
      <c r="B202" s="11" t="s">
        <v>41</v>
      </c>
      <c r="C202" s="44">
        <v>561.9</v>
      </c>
      <c r="D202" s="24">
        <f aca="true" t="shared" si="64" ref="D202:D207">D196</f>
        <v>8.13</v>
      </c>
      <c r="E202" s="24">
        <f>E203+E204+E205+E206+E207</f>
        <v>27409.482</v>
      </c>
      <c r="F202" s="29">
        <f aca="true" t="shared" si="65" ref="F202:F207">F196</f>
        <v>8.53</v>
      </c>
      <c r="G202" s="24">
        <f>G203+G204+G205+G206+G207</f>
        <v>28758.042</v>
      </c>
    </row>
    <row r="203" spans="1:7" ht="18" customHeight="1">
      <c r="A203" s="41"/>
      <c r="B203" s="5" t="str">
        <f>B197</f>
        <v>затраты по управляющей компании</v>
      </c>
      <c r="C203" s="41"/>
      <c r="D203" s="3">
        <f t="shared" si="64"/>
        <v>0.4</v>
      </c>
      <c r="E203" s="2">
        <f>D203*C202*6</f>
        <v>1348.56</v>
      </c>
      <c r="F203" s="2">
        <f t="shared" si="65"/>
        <v>0.42</v>
      </c>
      <c r="G203" s="3">
        <f>F203*C202*6</f>
        <v>1415.9879999999998</v>
      </c>
    </row>
    <row r="204" spans="1:7" ht="17.25" customHeight="1">
      <c r="A204" s="41"/>
      <c r="B204" s="5" t="str">
        <f>B198</f>
        <v>за вывоз и захоронение ТБО</v>
      </c>
      <c r="C204" s="41"/>
      <c r="D204" s="2">
        <f t="shared" si="64"/>
        <v>2.48</v>
      </c>
      <c r="E204" s="3">
        <f>D204*C202*6</f>
        <v>8361.072</v>
      </c>
      <c r="F204" s="2">
        <f t="shared" si="65"/>
        <v>2.61</v>
      </c>
      <c r="G204" s="3">
        <f>F204*C202*6</f>
        <v>8799.354</v>
      </c>
    </row>
    <row r="205" spans="1:7" ht="17.25" customHeight="1">
      <c r="A205" s="41"/>
      <c r="B205" s="5" t="str">
        <f>B199</f>
        <v>Обслуживание внутридомовых газопров.</v>
      </c>
      <c r="C205" s="41"/>
      <c r="D205" s="2">
        <f t="shared" si="64"/>
        <v>0.16</v>
      </c>
      <c r="E205" s="3">
        <f>C202*D205*6</f>
        <v>539.424</v>
      </c>
      <c r="F205" s="2">
        <f t="shared" si="65"/>
        <v>0.17</v>
      </c>
      <c r="G205" s="3">
        <f>C202*F205*6</f>
        <v>573.1379999999999</v>
      </c>
    </row>
    <row r="206" spans="1:7" ht="17.25" customHeight="1">
      <c r="A206" s="41"/>
      <c r="B206" s="5" t="str">
        <f>B200</f>
        <v>Работа автотранспорта</v>
      </c>
      <c r="C206" s="41"/>
      <c r="D206" s="2">
        <f t="shared" si="64"/>
        <v>0.64</v>
      </c>
      <c r="E206" s="3">
        <f>C202*D206*6</f>
        <v>2157.696</v>
      </c>
      <c r="F206" s="2">
        <f t="shared" si="65"/>
        <v>0.67</v>
      </c>
      <c r="G206" s="3">
        <f>C202*F206*6</f>
        <v>2258.838</v>
      </c>
    </row>
    <row r="207" spans="1:7" ht="18" customHeight="1">
      <c r="A207" s="41"/>
      <c r="B207" s="5" t="str">
        <f>B201</f>
        <v>Текущий ремонт</v>
      </c>
      <c r="C207" s="42"/>
      <c r="D207" s="3">
        <f t="shared" si="64"/>
        <v>4.45</v>
      </c>
      <c r="E207" s="2">
        <f>C202*D207*6</f>
        <v>15002.73</v>
      </c>
      <c r="F207" s="3">
        <f t="shared" si="65"/>
        <v>4.66</v>
      </c>
      <c r="G207" s="3">
        <f>C202*F207*6</f>
        <v>15710.724000000002</v>
      </c>
    </row>
    <row r="208" spans="1:7" ht="19.5">
      <c r="A208" s="42"/>
      <c r="B208" s="12"/>
      <c r="C208" s="33">
        <f>C4+C10+C16+C22+C28+C34+C40+C46+C52+C58+C64+C70+C76+C82+C88+C94+C100+C106+C112+C118+C124+C130+C136+C142+C148+C154+C160+C166+C172+C178+C184+C196+C190+C202</f>
        <v>25155.4</v>
      </c>
      <c r="D208" s="47">
        <f>E202+E196+E190+E184+E178+E172+E166+E160+E154+E148+E142+E136+E130+E124+E118+E112+E106+E100+E94+E88+E82+E76+E70+E64+E58+E52+E46+E40+E34+E28+E22+E16+E10+E4</f>
        <v>1227080.4219999996</v>
      </c>
      <c r="E208" s="48"/>
      <c r="F208" s="47">
        <f>G4+G10+G16+G22+G28+G34+G40+G46+G52+G58+G64+G70+G76+G82+G88+G94+G100+G106+G112+G118+G124+G130+G136+G142+G148+G154+G160+G166+G172+G178+G184+G190+G196+G202</f>
        <v>1287453.3720000002</v>
      </c>
      <c r="G208" s="48"/>
    </row>
    <row r="209" spans="1:7" ht="19.5">
      <c r="A209" s="32"/>
      <c r="B209" s="17"/>
      <c r="C209" s="34"/>
      <c r="D209" s="18"/>
      <c r="E209" s="18"/>
      <c r="F209" s="18"/>
      <c r="G209" s="18"/>
    </row>
    <row r="210" spans="1:7" ht="19.5">
      <c r="A210" s="32"/>
      <c r="B210" s="17"/>
      <c r="C210" s="17"/>
      <c r="D210" s="18"/>
      <c r="E210" s="18"/>
      <c r="F210" s="18"/>
      <c r="G210" s="18"/>
    </row>
    <row r="211" spans="1:7" ht="19.5">
      <c r="A211" s="1"/>
      <c r="B211" s="17"/>
      <c r="C211" s="17"/>
      <c r="D211" s="18"/>
      <c r="E211" s="18"/>
      <c r="F211" s="17"/>
      <c r="G211" s="18"/>
    </row>
    <row r="212" spans="1:7" ht="19.5">
      <c r="A212" s="1"/>
      <c r="B212" s="36" t="s">
        <v>52</v>
      </c>
      <c r="C212" s="36"/>
      <c r="D212" s="18"/>
      <c r="E212" s="18"/>
      <c r="F212" s="17"/>
      <c r="G212" s="18"/>
    </row>
    <row r="213" spans="1:7" ht="19.5">
      <c r="A213" s="1"/>
      <c r="B213" s="30" t="s">
        <v>46</v>
      </c>
      <c r="C213" s="17"/>
      <c r="D213" s="18"/>
      <c r="E213" s="18"/>
      <c r="F213" s="17"/>
      <c r="G213" s="18"/>
    </row>
    <row r="214" spans="1:7" ht="19.5">
      <c r="A214" s="1"/>
      <c r="B214" s="17" t="s">
        <v>47</v>
      </c>
      <c r="C214" s="17"/>
      <c r="D214" s="18"/>
      <c r="E214" s="18"/>
      <c r="F214" s="17"/>
      <c r="G214" s="18"/>
    </row>
    <row r="215" spans="1:7" ht="19.5">
      <c r="A215" s="1"/>
      <c r="B215" s="17" t="s">
        <v>48</v>
      </c>
      <c r="C215" s="17"/>
      <c r="D215" s="18"/>
      <c r="E215" s="18"/>
      <c r="F215" s="17"/>
      <c r="G215" s="18"/>
    </row>
    <row r="216" spans="1:7" ht="19.5">
      <c r="A216" s="1"/>
      <c r="B216" s="36" t="s">
        <v>49</v>
      </c>
      <c r="C216" s="36"/>
      <c r="D216" s="18"/>
      <c r="E216" s="18"/>
      <c r="F216" s="17"/>
      <c r="G216" s="18"/>
    </row>
    <row r="217" spans="1:7" ht="19.5">
      <c r="A217" s="1"/>
      <c r="B217" s="17" t="s">
        <v>50</v>
      </c>
      <c r="C217" s="17"/>
      <c r="D217" s="18"/>
      <c r="E217" s="18"/>
      <c r="F217" s="17"/>
      <c r="G217" s="18"/>
    </row>
    <row r="218" spans="1:7" ht="19.5">
      <c r="A218" s="1"/>
      <c r="B218" s="36" t="s">
        <v>51</v>
      </c>
      <c r="C218" s="36"/>
      <c r="D218" s="36"/>
      <c r="E218" s="36"/>
      <c r="F218" s="17"/>
      <c r="G218" s="18"/>
    </row>
    <row r="219" spans="1:7" ht="19.5">
      <c r="A219" s="1"/>
      <c r="B219" s="17"/>
      <c r="C219" s="17"/>
      <c r="D219" s="18"/>
      <c r="E219" s="18"/>
      <c r="F219" s="17"/>
      <c r="G219" s="18"/>
    </row>
    <row r="220" spans="1:7" ht="19.5">
      <c r="A220" s="1"/>
      <c r="B220" s="36" t="s">
        <v>62</v>
      </c>
      <c r="C220" s="36"/>
      <c r="D220" s="18"/>
      <c r="E220" s="18"/>
      <c r="F220" s="17"/>
      <c r="G220" s="18"/>
    </row>
    <row r="221" spans="1:7" ht="19.5">
      <c r="A221" s="1"/>
      <c r="B221" s="30" t="s">
        <v>46</v>
      </c>
      <c r="C221" s="17"/>
      <c r="D221" s="18"/>
      <c r="E221" s="18"/>
      <c r="F221" s="17"/>
      <c r="G221" s="18"/>
    </row>
    <row r="222" spans="1:7" ht="19.5">
      <c r="A222" s="1"/>
      <c r="B222" s="17" t="s">
        <v>53</v>
      </c>
      <c r="C222" s="17"/>
      <c r="D222" s="18"/>
      <c r="E222" s="18"/>
      <c r="F222" s="17"/>
      <c r="G222" s="18"/>
    </row>
    <row r="223" spans="1:7" ht="19.5">
      <c r="A223" s="1"/>
      <c r="B223" s="17" t="s">
        <v>54</v>
      </c>
      <c r="C223" s="17"/>
      <c r="D223" s="18"/>
      <c r="E223" s="18"/>
      <c r="F223" s="17"/>
      <c r="G223" s="18"/>
    </row>
    <row r="224" spans="1:7" ht="19.5">
      <c r="A224" s="1"/>
      <c r="B224" s="36" t="s">
        <v>55</v>
      </c>
      <c r="C224" s="36"/>
      <c r="D224" s="18"/>
      <c r="E224" s="18"/>
      <c r="F224" s="17"/>
      <c r="G224" s="18"/>
    </row>
    <row r="225" spans="1:7" ht="19.5">
      <c r="A225" s="1"/>
      <c r="B225" s="17" t="s">
        <v>56</v>
      </c>
      <c r="C225" s="17"/>
      <c r="D225" s="18"/>
      <c r="E225" s="18"/>
      <c r="F225" s="17"/>
      <c r="G225" s="18"/>
    </row>
    <row r="226" spans="1:7" ht="19.5">
      <c r="A226" s="1"/>
      <c r="B226" s="36" t="s">
        <v>57</v>
      </c>
      <c r="C226" s="36"/>
      <c r="D226" s="36"/>
      <c r="E226" s="36"/>
      <c r="F226" s="17"/>
      <c r="G226" s="18"/>
    </row>
    <row r="227" spans="1:7" ht="19.5">
      <c r="A227" s="1"/>
      <c r="B227" s="17"/>
      <c r="C227" s="17"/>
      <c r="D227" s="18"/>
      <c r="E227" s="18"/>
      <c r="F227" s="17"/>
      <c r="G227" s="18"/>
    </row>
    <row r="228" spans="1:7" ht="19.5">
      <c r="A228" s="1"/>
      <c r="B228" s="17"/>
      <c r="C228" s="17"/>
      <c r="D228" s="18"/>
      <c r="E228" s="18"/>
      <c r="F228" s="17"/>
      <c r="G228" s="18"/>
    </row>
    <row r="229" spans="1:7" ht="19.5">
      <c r="A229" s="1"/>
      <c r="B229" s="31" t="s">
        <v>58</v>
      </c>
      <c r="C229" s="20"/>
      <c r="D229" s="37" t="s">
        <v>60</v>
      </c>
      <c r="E229" s="37"/>
      <c r="F229" s="17"/>
      <c r="G229" s="18"/>
    </row>
    <row r="230" spans="1:7" ht="19.5">
      <c r="A230" s="1"/>
      <c r="B230" s="31" t="s">
        <v>59</v>
      </c>
      <c r="C230" s="20"/>
      <c r="D230" s="37" t="s">
        <v>61</v>
      </c>
      <c r="E230" s="37"/>
      <c r="F230" s="17"/>
      <c r="G230" s="18"/>
    </row>
    <row r="231" spans="1:7" ht="19.5">
      <c r="A231" s="1"/>
      <c r="B231" s="17"/>
      <c r="C231" s="17"/>
      <c r="D231" s="18"/>
      <c r="E231" s="18"/>
      <c r="F231" s="17"/>
      <c r="G231" s="18"/>
    </row>
    <row r="232" spans="1:7" ht="19.5">
      <c r="A232" s="1"/>
      <c r="B232" s="17"/>
      <c r="C232" s="17"/>
      <c r="D232" s="18"/>
      <c r="E232" s="18"/>
      <c r="F232" s="17"/>
      <c r="G232" s="18"/>
    </row>
    <row r="233" spans="1:7" ht="19.5">
      <c r="A233" s="1"/>
      <c r="B233" s="17"/>
      <c r="C233" s="17"/>
      <c r="D233" s="18"/>
      <c r="E233" s="18"/>
      <c r="F233" s="17"/>
      <c r="G233" s="18"/>
    </row>
    <row r="234" spans="1:7" ht="19.5">
      <c r="A234" s="1"/>
      <c r="B234" s="17"/>
      <c r="C234" s="17"/>
      <c r="D234" s="18"/>
      <c r="E234" s="18"/>
      <c r="F234" s="17"/>
      <c r="G234" s="18"/>
    </row>
    <row r="235" spans="1:7" ht="19.5">
      <c r="A235" s="1"/>
      <c r="B235" s="17"/>
      <c r="C235" s="17"/>
      <c r="D235" s="18"/>
      <c r="E235" s="18"/>
      <c r="F235" s="17"/>
      <c r="G235" s="18"/>
    </row>
    <row r="236" spans="1:5" ht="18.75">
      <c r="A236" s="1"/>
      <c r="B236" s="21"/>
      <c r="C236" s="21"/>
      <c r="D236" s="26"/>
      <c r="E236" s="1"/>
    </row>
    <row r="237" spans="1:5" ht="18.75">
      <c r="A237" s="1"/>
      <c r="B237" s="21"/>
      <c r="C237" s="21"/>
      <c r="D237" s="21"/>
      <c r="E237" s="1"/>
    </row>
    <row r="238" spans="1:5" ht="18.75">
      <c r="A238" s="1"/>
      <c r="B238" s="21"/>
      <c r="C238" s="21"/>
      <c r="D238" s="21"/>
      <c r="E238" s="1"/>
    </row>
    <row r="239" spans="1:5" ht="18.75">
      <c r="A239" s="1"/>
      <c r="B239" s="21"/>
      <c r="C239" s="21"/>
      <c r="D239" s="21"/>
      <c r="E239" s="1"/>
    </row>
    <row r="240" spans="1:5" ht="18.75">
      <c r="A240" s="1"/>
      <c r="B240" s="21"/>
      <c r="C240" s="21"/>
      <c r="D240" s="21"/>
      <c r="E240" s="1"/>
    </row>
    <row r="241" spans="1:5" ht="18.75">
      <c r="A241" s="1"/>
      <c r="B241" s="21"/>
      <c r="C241" s="21"/>
      <c r="D241" s="21"/>
      <c r="E241" s="1"/>
    </row>
    <row r="242" spans="1:5" ht="18.75">
      <c r="A242" s="1"/>
      <c r="B242" s="21"/>
      <c r="C242" s="21"/>
      <c r="D242" s="21"/>
      <c r="E242" s="1"/>
    </row>
    <row r="243" spans="1:5" ht="19.5">
      <c r="A243" s="1"/>
      <c r="B243" s="20"/>
      <c r="C243" s="22"/>
      <c r="D243" s="1"/>
      <c r="E243" s="1"/>
    </row>
    <row r="244" spans="1:5" ht="18.75">
      <c r="A244" s="1"/>
      <c r="B244" s="1"/>
      <c r="C244" s="1"/>
      <c r="D244" s="1"/>
      <c r="E244" s="1"/>
    </row>
    <row r="245" spans="1:5" ht="18.75">
      <c r="A245" s="1"/>
      <c r="B245" s="1"/>
      <c r="C245" s="1"/>
      <c r="D245" s="1"/>
      <c r="E245" s="1"/>
    </row>
    <row r="246" spans="1:5" ht="18.75">
      <c r="A246" s="1"/>
      <c r="B246" s="1"/>
      <c r="C246" s="1"/>
      <c r="D246" s="1"/>
      <c r="E246" s="1"/>
    </row>
    <row r="247" spans="1:5" ht="18.75">
      <c r="A247" s="1"/>
      <c r="B247" s="1"/>
      <c r="C247" s="1"/>
      <c r="D247" s="1"/>
      <c r="E247" s="1"/>
    </row>
    <row r="248" spans="1:5" ht="18.75">
      <c r="A248" s="1"/>
      <c r="B248" s="1"/>
      <c r="C248" s="1"/>
      <c r="D248" s="1"/>
      <c r="E248" s="1"/>
    </row>
    <row r="249" spans="1:5" ht="18.75">
      <c r="A249" s="1"/>
      <c r="B249" s="1"/>
      <c r="C249" s="1"/>
      <c r="D249" s="1"/>
      <c r="E249" s="1"/>
    </row>
    <row r="250" spans="1:5" ht="18.75">
      <c r="A250" s="1"/>
      <c r="B250" s="1"/>
      <c r="C250" s="1"/>
      <c r="D250" s="1"/>
      <c r="E250" s="1"/>
    </row>
    <row r="251" spans="1:5" ht="18.75">
      <c r="A251" s="1"/>
      <c r="B251" s="1"/>
      <c r="C251" s="1"/>
      <c r="D251" s="1"/>
      <c r="E251" s="1"/>
    </row>
    <row r="252" spans="1:5" ht="18.75">
      <c r="A252" s="1"/>
      <c r="B252" s="1"/>
      <c r="C252" s="1"/>
      <c r="D252" s="1"/>
      <c r="E252" s="1"/>
    </row>
    <row r="253" spans="1:5" ht="18.75">
      <c r="A253" s="1"/>
      <c r="B253" s="1"/>
      <c r="C253" s="1"/>
      <c r="D253" s="1"/>
      <c r="E253" s="1"/>
    </row>
    <row r="254" spans="1:5" ht="18.75">
      <c r="A254" s="1"/>
      <c r="B254" s="1"/>
      <c r="C254" s="1"/>
      <c r="D254" s="1"/>
      <c r="E254" s="1"/>
    </row>
    <row r="255" spans="1:5" ht="18.75">
      <c r="A255" s="1"/>
      <c r="B255" s="1"/>
      <c r="C255" s="1"/>
      <c r="D255" s="1"/>
      <c r="E255" s="1"/>
    </row>
    <row r="256" spans="1:5" ht="18.75">
      <c r="A256" s="1"/>
      <c r="B256" s="1"/>
      <c r="C256" s="1"/>
      <c r="D256" s="1"/>
      <c r="E256" s="1"/>
    </row>
    <row r="257" spans="1:5" ht="18.75">
      <c r="A257" s="1"/>
      <c r="B257" s="1"/>
      <c r="C257" s="1"/>
      <c r="D257" s="1"/>
      <c r="E257" s="1"/>
    </row>
    <row r="258" spans="1:5" ht="18.75">
      <c r="A258" s="1"/>
      <c r="B258" s="1"/>
      <c r="C258" s="1"/>
      <c r="D258" s="1"/>
      <c r="E258" s="1"/>
    </row>
    <row r="259" spans="1:5" ht="18.75">
      <c r="A259" s="1"/>
      <c r="B259" s="1"/>
      <c r="C259" s="1"/>
      <c r="D259" s="1"/>
      <c r="E259" s="1"/>
    </row>
    <row r="260" spans="1:5" ht="18.75">
      <c r="A260" s="1"/>
      <c r="B260" s="1"/>
      <c r="C260" s="1"/>
      <c r="D260" s="1"/>
      <c r="E260" s="1"/>
    </row>
    <row r="261" spans="1:5" ht="18.75">
      <c r="A261" s="1"/>
      <c r="B261" s="1"/>
      <c r="C261" s="1"/>
      <c r="D261" s="1"/>
      <c r="E261" s="1"/>
    </row>
    <row r="262" spans="1:5" ht="18.75">
      <c r="A262" s="1"/>
      <c r="B262" s="1"/>
      <c r="C262" s="1"/>
      <c r="D262" s="1"/>
      <c r="E262" s="1"/>
    </row>
    <row r="263" spans="1:5" ht="18.75">
      <c r="A263" s="1"/>
      <c r="B263" s="1"/>
      <c r="C263" s="1"/>
      <c r="D263" s="1"/>
      <c r="E263" s="1"/>
    </row>
    <row r="264" spans="1:5" ht="18.75">
      <c r="A264" s="1"/>
      <c r="B264" s="1"/>
      <c r="C264" s="1"/>
      <c r="D264" s="1"/>
      <c r="E264" s="1"/>
    </row>
    <row r="265" spans="1:5" ht="18.75">
      <c r="A265" s="1"/>
      <c r="B265" s="1"/>
      <c r="C265" s="1"/>
      <c r="D265" s="1"/>
      <c r="E265" s="1"/>
    </row>
    <row r="266" spans="1:5" ht="18.75">
      <c r="A266" s="1"/>
      <c r="B266" s="1"/>
      <c r="C266" s="1"/>
      <c r="D266" s="1"/>
      <c r="E266" s="1"/>
    </row>
    <row r="267" spans="1:5" ht="18.75">
      <c r="A267" s="1"/>
      <c r="B267" s="1"/>
      <c r="C267" s="1"/>
      <c r="D267" s="1"/>
      <c r="E267" s="1"/>
    </row>
    <row r="268" spans="1:5" ht="18.75">
      <c r="A268" s="1"/>
      <c r="B268" s="1"/>
      <c r="C268" s="1"/>
      <c r="D268" s="1"/>
      <c r="E268" s="1"/>
    </row>
    <row r="269" spans="1:5" ht="18.75">
      <c r="A269" s="1"/>
      <c r="B269" s="1"/>
      <c r="C269" s="1"/>
      <c r="D269" s="1"/>
      <c r="E269" s="1"/>
    </row>
    <row r="270" spans="1:5" ht="18.75">
      <c r="A270" s="1"/>
      <c r="B270" s="1"/>
      <c r="C270" s="1"/>
      <c r="D270" s="1"/>
      <c r="E270" s="1"/>
    </row>
    <row r="271" spans="1:5" ht="18.75">
      <c r="A271" s="1"/>
      <c r="B271" s="1"/>
      <c r="C271" s="1"/>
      <c r="D271" s="1"/>
      <c r="E271" s="1"/>
    </row>
    <row r="272" spans="1:5" ht="18.75">
      <c r="A272" s="1"/>
      <c r="B272" s="1"/>
      <c r="C272" s="1"/>
      <c r="D272" s="1"/>
      <c r="E272" s="1"/>
    </row>
    <row r="273" spans="1:5" ht="18.75">
      <c r="A273" s="1"/>
      <c r="B273" s="1"/>
      <c r="C273" s="1"/>
      <c r="D273" s="1"/>
      <c r="E273" s="1"/>
    </row>
    <row r="274" spans="1:5" ht="18.75">
      <c r="A274" s="1"/>
      <c r="B274" s="1"/>
      <c r="C274" s="1"/>
      <c r="D274" s="1"/>
      <c r="E274" s="1"/>
    </row>
    <row r="275" spans="1:5" ht="18.75">
      <c r="A275" s="1"/>
      <c r="B275" s="1"/>
      <c r="C275" s="1"/>
      <c r="D275" s="1"/>
      <c r="E275" s="1"/>
    </row>
    <row r="276" spans="1:5" ht="18.75">
      <c r="A276" s="1"/>
      <c r="B276" s="1"/>
      <c r="C276" s="1"/>
      <c r="D276" s="1"/>
      <c r="E276" s="1"/>
    </row>
    <row r="277" spans="1:5" ht="18.75">
      <c r="A277" s="1"/>
      <c r="B277" s="1"/>
      <c r="C277" s="1"/>
      <c r="D277" s="1"/>
      <c r="E277" s="1"/>
    </row>
    <row r="278" spans="1:5" ht="18.75">
      <c r="A278" s="1"/>
      <c r="B278" s="1"/>
      <c r="C278" s="1"/>
      <c r="D278" s="1"/>
      <c r="E278" s="1"/>
    </row>
    <row r="279" spans="1:5" ht="18.75">
      <c r="A279" s="1"/>
      <c r="B279" s="1"/>
      <c r="C279" s="1"/>
      <c r="D279" s="1"/>
      <c r="E279" s="1"/>
    </row>
    <row r="280" spans="1:5" ht="18.75">
      <c r="A280" s="1"/>
      <c r="B280" s="1"/>
      <c r="C280" s="1"/>
      <c r="D280" s="1"/>
      <c r="E280" s="1"/>
    </row>
    <row r="281" spans="1:5" ht="18.75">
      <c r="A281" s="1"/>
      <c r="B281" s="1"/>
      <c r="C281" s="1"/>
      <c r="D281" s="1"/>
      <c r="E281" s="1"/>
    </row>
    <row r="282" spans="1:5" ht="18.75">
      <c r="A282" s="1"/>
      <c r="B282" s="1"/>
      <c r="C282" s="1"/>
      <c r="D282" s="1"/>
      <c r="E282" s="1"/>
    </row>
    <row r="283" spans="1:5" ht="18.75">
      <c r="A283" s="1"/>
      <c r="B283" s="1"/>
      <c r="C283" s="1"/>
      <c r="D283" s="1"/>
      <c r="E283" s="1"/>
    </row>
    <row r="284" spans="1:5" ht="18.75">
      <c r="A284" s="1"/>
      <c r="B284" s="1"/>
      <c r="C284" s="1"/>
      <c r="D284" s="1"/>
      <c r="E284" s="1"/>
    </row>
    <row r="285" spans="1:5" ht="18.75">
      <c r="A285" s="1"/>
      <c r="B285" s="1"/>
      <c r="C285" s="1"/>
      <c r="D285" s="1"/>
      <c r="E285" s="1"/>
    </row>
    <row r="286" spans="1:5" ht="18.75">
      <c r="A286" s="1"/>
      <c r="B286" s="1"/>
      <c r="C286" s="1"/>
      <c r="D286" s="1"/>
      <c r="E286" s="1"/>
    </row>
    <row r="287" spans="1:5" ht="18.75">
      <c r="A287" s="1"/>
      <c r="B287" s="1"/>
      <c r="C287" s="1"/>
      <c r="D287" s="1"/>
      <c r="E287" s="1"/>
    </row>
    <row r="288" spans="1:5" ht="18.75">
      <c r="A288" s="1"/>
      <c r="B288" s="1"/>
      <c r="C288" s="1"/>
      <c r="D288" s="1"/>
      <c r="E288" s="1"/>
    </row>
    <row r="289" spans="1:5" ht="18.75">
      <c r="A289" s="1"/>
      <c r="B289" s="1"/>
      <c r="C289" s="1"/>
      <c r="D289" s="1"/>
      <c r="E289" s="1"/>
    </row>
    <row r="290" spans="1:5" ht="18.75">
      <c r="A290" s="1"/>
      <c r="B290" s="1"/>
      <c r="C290" s="1"/>
      <c r="D290" s="1"/>
      <c r="E290" s="1"/>
    </row>
    <row r="291" spans="1:5" ht="18.75">
      <c r="A291" s="1"/>
      <c r="B291" s="1"/>
      <c r="C291" s="1"/>
      <c r="D291" s="1"/>
      <c r="E291" s="1"/>
    </row>
    <row r="292" spans="1:5" ht="18.75">
      <c r="A292" s="1"/>
      <c r="B292" s="1"/>
      <c r="C292" s="1"/>
      <c r="D292" s="1"/>
      <c r="E292" s="1"/>
    </row>
    <row r="293" spans="1:5" ht="18.75">
      <c r="A293" s="1"/>
      <c r="B293" s="1"/>
      <c r="C293" s="1"/>
      <c r="D293" s="1"/>
      <c r="E293" s="1"/>
    </row>
    <row r="294" spans="1:5" ht="18.75">
      <c r="A294" s="1"/>
      <c r="B294" s="1"/>
      <c r="C294" s="1"/>
      <c r="D294" s="1"/>
      <c r="E294" s="1"/>
    </row>
    <row r="295" spans="1:5" ht="18.75">
      <c r="A295" s="1"/>
      <c r="B295" s="1"/>
      <c r="C295" s="1"/>
      <c r="D295" s="1"/>
      <c r="E295" s="1"/>
    </row>
    <row r="296" spans="1:5" ht="18.75">
      <c r="A296" s="1"/>
      <c r="B296" s="1"/>
      <c r="C296" s="1"/>
      <c r="D296" s="1"/>
      <c r="E296" s="1"/>
    </row>
    <row r="297" spans="1:5" ht="18.75">
      <c r="A297" s="1"/>
      <c r="B297" s="1"/>
      <c r="C297" s="1"/>
      <c r="D297" s="1"/>
      <c r="E297" s="1"/>
    </row>
    <row r="298" spans="1:5" ht="18.75">
      <c r="A298" s="1"/>
      <c r="B298" s="1"/>
      <c r="C298" s="1"/>
      <c r="D298" s="1"/>
      <c r="E298" s="1"/>
    </row>
    <row r="299" spans="1:5" ht="18.75">
      <c r="A299" s="1"/>
      <c r="B299" s="1"/>
      <c r="C299" s="1"/>
      <c r="D299" s="1"/>
      <c r="E299" s="1"/>
    </row>
    <row r="300" spans="1:5" ht="18.75">
      <c r="A300" s="1"/>
      <c r="B300" s="1"/>
      <c r="C300" s="1"/>
      <c r="D300" s="1"/>
      <c r="E300" s="1"/>
    </row>
    <row r="301" spans="1:5" ht="18.75">
      <c r="A301" s="1"/>
      <c r="B301" s="1"/>
      <c r="C301" s="1"/>
      <c r="D301" s="1"/>
      <c r="E301" s="1"/>
    </row>
    <row r="302" spans="1:5" ht="18.75">
      <c r="A302" s="1"/>
      <c r="B302" s="1"/>
      <c r="C302" s="1"/>
      <c r="D302" s="1"/>
      <c r="E302" s="1"/>
    </row>
    <row r="303" spans="1:5" ht="18.75">
      <c r="A303" s="1"/>
      <c r="B303" s="1"/>
      <c r="C303" s="1"/>
      <c r="D303" s="1"/>
      <c r="E303" s="1"/>
    </row>
    <row r="304" spans="1:5" ht="18.75">
      <c r="A304" s="1"/>
      <c r="B304" s="1"/>
      <c r="C304" s="1"/>
      <c r="D304" s="1"/>
      <c r="E304" s="1"/>
    </row>
    <row r="305" spans="1:5" ht="18.75">
      <c r="A305" s="1"/>
      <c r="B305" s="1"/>
      <c r="C305" s="1"/>
      <c r="D305" s="1"/>
      <c r="E305" s="1"/>
    </row>
    <row r="306" spans="1:5" ht="18.75">
      <c r="A306" s="1"/>
      <c r="B306" s="1"/>
      <c r="C306" s="1"/>
      <c r="D306" s="1"/>
      <c r="E306" s="1"/>
    </row>
    <row r="307" spans="1:5" ht="18.75">
      <c r="A307" s="1"/>
      <c r="B307" s="1"/>
      <c r="C307" s="1"/>
      <c r="D307" s="1"/>
      <c r="E307" s="1"/>
    </row>
    <row r="308" spans="1:5" ht="18.75">
      <c r="A308" s="1"/>
      <c r="B308" s="1"/>
      <c r="C308" s="1"/>
      <c r="D308" s="1"/>
      <c r="E308" s="1"/>
    </row>
    <row r="309" spans="1:5" ht="18.75">
      <c r="A309" s="1"/>
      <c r="B309" s="1"/>
      <c r="C309" s="1"/>
      <c r="D309" s="1"/>
      <c r="E309" s="1"/>
    </row>
    <row r="310" spans="1:5" ht="18.75">
      <c r="A310" s="1"/>
      <c r="B310" s="1"/>
      <c r="C310" s="1"/>
      <c r="D310" s="1"/>
      <c r="E310" s="1"/>
    </row>
    <row r="311" spans="1:5" ht="18.75">
      <c r="A311" s="1"/>
      <c r="B311" s="1"/>
      <c r="C311" s="1"/>
      <c r="D311" s="1"/>
      <c r="E311" s="1"/>
    </row>
    <row r="312" spans="1:5" ht="18.75">
      <c r="A312" s="1"/>
      <c r="B312" s="1"/>
      <c r="C312" s="1"/>
      <c r="D312" s="1"/>
      <c r="E312" s="1"/>
    </row>
    <row r="313" spans="1:5" ht="18.75">
      <c r="A313" s="1"/>
      <c r="B313" s="1"/>
      <c r="C313" s="1"/>
      <c r="D313" s="1"/>
      <c r="E313" s="1"/>
    </row>
    <row r="314" spans="1:5" ht="18.75">
      <c r="A314" s="1"/>
      <c r="B314" s="1"/>
      <c r="C314" s="1"/>
      <c r="D314" s="1"/>
      <c r="E314" s="1"/>
    </row>
    <row r="315" spans="1:5" ht="18.75">
      <c r="A315" s="1"/>
      <c r="B315" s="1"/>
      <c r="C315" s="1"/>
      <c r="D315" s="1"/>
      <c r="E315" s="1"/>
    </row>
    <row r="316" spans="1:5" ht="18.75">
      <c r="A316" s="1"/>
      <c r="B316" s="1"/>
      <c r="C316" s="1"/>
      <c r="D316" s="1"/>
      <c r="E316" s="1"/>
    </row>
    <row r="317" spans="1:5" ht="18.75">
      <c r="A317" s="1"/>
      <c r="B317" s="1"/>
      <c r="C317" s="1"/>
      <c r="D317" s="1"/>
      <c r="E317" s="1"/>
    </row>
    <row r="318" spans="1:5" ht="18.75">
      <c r="A318" s="1"/>
      <c r="B318" s="1"/>
      <c r="C318" s="1"/>
      <c r="D318" s="1"/>
      <c r="E318" s="1"/>
    </row>
    <row r="319" spans="1:5" ht="18.75">
      <c r="A319" s="1"/>
      <c r="B319" s="1"/>
      <c r="C319" s="1"/>
      <c r="D319" s="1"/>
      <c r="E319" s="1"/>
    </row>
    <row r="320" spans="1:5" ht="18.75">
      <c r="A320" s="1"/>
      <c r="B320" s="1"/>
      <c r="C320" s="1"/>
      <c r="D320" s="1"/>
      <c r="E320" s="1"/>
    </row>
    <row r="321" spans="1:5" ht="18.75">
      <c r="A321" s="1"/>
      <c r="B321" s="1"/>
      <c r="C321" s="1"/>
      <c r="D321" s="1"/>
      <c r="E321" s="1"/>
    </row>
    <row r="322" spans="1:5" ht="18.75">
      <c r="A322" s="1"/>
      <c r="B322" s="1"/>
      <c r="C322" s="1"/>
      <c r="D322" s="1"/>
      <c r="E322" s="1"/>
    </row>
    <row r="323" spans="1:5" ht="18.75">
      <c r="A323" s="1"/>
      <c r="B323" s="1"/>
      <c r="C323" s="1"/>
      <c r="D323" s="1"/>
      <c r="E323" s="1"/>
    </row>
    <row r="324" spans="1:5" ht="18.75">
      <c r="A324" s="1"/>
      <c r="B324" s="1"/>
      <c r="C324" s="1"/>
      <c r="D324" s="1"/>
      <c r="E324" s="1"/>
    </row>
    <row r="325" spans="1:5" ht="18.75">
      <c r="A325" s="1"/>
      <c r="B325" s="1"/>
      <c r="C325" s="1"/>
      <c r="D325" s="1"/>
      <c r="E325" s="1"/>
    </row>
    <row r="326" spans="1:5" ht="18.75">
      <c r="A326" s="1"/>
      <c r="B326" s="1"/>
      <c r="C326" s="1"/>
      <c r="D326" s="1"/>
      <c r="E326" s="1"/>
    </row>
    <row r="327" spans="1:5" ht="18.75">
      <c r="A327" s="1"/>
      <c r="B327" s="1"/>
      <c r="C327" s="1"/>
      <c r="D327" s="1"/>
      <c r="E327" s="1"/>
    </row>
    <row r="328" spans="1:5" ht="18.75">
      <c r="A328" s="1"/>
      <c r="B328" s="1"/>
      <c r="C328" s="1"/>
      <c r="D328" s="1"/>
      <c r="E328" s="1"/>
    </row>
    <row r="329" spans="1:5" ht="18.75">
      <c r="A329" s="1"/>
      <c r="B329" s="1"/>
      <c r="C329" s="1"/>
      <c r="D329" s="1"/>
      <c r="E329" s="1"/>
    </row>
    <row r="330" spans="1:5" ht="18.75">
      <c r="A330" s="1"/>
      <c r="B330" s="1"/>
      <c r="C330" s="1"/>
      <c r="D330" s="1"/>
      <c r="E330" s="1"/>
    </row>
    <row r="331" spans="1:5" ht="18.75">
      <c r="A331" s="1"/>
      <c r="B331" s="1"/>
      <c r="C331" s="1"/>
      <c r="D331" s="1"/>
      <c r="E331" s="1"/>
    </row>
    <row r="332" spans="1:5" ht="18.75">
      <c r="A332" s="1"/>
      <c r="B332" s="1"/>
      <c r="C332" s="1"/>
      <c r="D332" s="1"/>
      <c r="E332" s="1"/>
    </row>
    <row r="333" spans="1:5" ht="18.75">
      <c r="A333" s="1"/>
      <c r="B333" s="1"/>
      <c r="C333" s="1"/>
      <c r="D333" s="1"/>
      <c r="E333" s="1"/>
    </row>
    <row r="334" spans="1:5" ht="18.75">
      <c r="A334" s="1"/>
      <c r="B334" s="1"/>
      <c r="C334" s="1"/>
      <c r="D334" s="1"/>
      <c r="E334" s="1"/>
    </row>
    <row r="335" spans="1:5" ht="18.75">
      <c r="A335" s="1"/>
      <c r="B335" s="1"/>
      <c r="C335" s="1"/>
      <c r="D335" s="1"/>
      <c r="E335" s="1"/>
    </row>
    <row r="336" spans="1:5" ht="18.75">
      <c r="A336" s="1"/>
      <c r="B336" s="1"/>
      <c r="C336" s="1"/>
      <c r="D336" s="1"/>
      <c r="E336" s="1"/>
    </row>
    <row r="337" spans="1:5" ht="18.75">
      <c r="A337" s="1"/>
      <c r="B337" s="1"/>
      <c r="C337" s="1"/>
      <c r="D337" s="1"/>
      <c r="E337" s="1"/>
    </row>
    <row r="338" spans="1:5" ht="18.75">
      <c r="A338" s="1"/>
      <c r="B338" s="1"/>
      <c r="C338" s="1"/>
      <c r="D338" s="1"/>
      <c r="E338" s="1"/>
    </row>
    <row r="339" spans="1:5" ht="18.75">
      <c r="A339" s="1"/>
      <c r="B339" s="1"/>
      <c r="C339" s="1"/>
      <c r="D339" s="1"/>
      <c r="E339" s="1"/>
    </row>
    <row r="340" spans="1:5" ht="18.75">
      <c r="A340" s="1"/>
      <c r="B340" s="1"/>
      <c r="C340" s="1"/>
      <c r="D340" s="1"/>
      <c r="E340" s="1"/>
    </row>
    <row r="341" spans="1:5" ht="18.75">
      <c r="A341" s="1"/>
      <c r="B341" s="1"/>
      <c r="C341" s="1"/>
      <c r="D341" s="1"/>
      <c r="E341" s="1"/>
    </row>
    <row r="342" spans="1:5" ht="18.75">
      <c r="A342" s="1"/>
      <c r="B342" s="1"/>
      <c r="C342" s="1"/>
      <c r="D342" s="1"/>
      <c r="E342" s="1"/>
    </row>
    <row r="343" spans="1:5" ht="18.75">
      <c r="A343" s="1"/>
      <c r="B343" s="1"/>
      <c r="C343" s="1"/>
      <c r="D343" s="1"/>
      <c r="E343" s="1"/>
    </row>
    <row r="344" spans="1:5" ht="18.75">
      <c r="A344" s="1"/>
      <c r="B344" s="1"/>
      <c r="C344" s="1"/>
      <c r="D344" s="1"/>
      <c r="E344" s="1"/>
    </row>
    <row r="345" spans="1:5" ht="18.75">
      <c r="A345" s="1"/>
      <c r="B345" s="1"/>
      <c r="C345" s="1"/>
      <c r="D345" s="1"/>
      <c r="E345" s="1"/>
    </row>
    <row r="346" spans="1:5" ht="18.75">
      <c r="A346" s="1"/>
      <c r="B346" s="1"/>
      <c r="C346" s="1"/>
      <c r="D346" s="1"/>
      <c r="E346" s="1"/>
    </row>
    <row r="347" spans="1:5" ht="18.75">
      <c r="A347" s="1"/>
      <c r="B347" s="1"/>
      <c r="C347" s="1"/>
      <c r="D347" s="1"/>
      <c r="E347" s="1"/>
    </row>
    <row r="348" spans="1:5" ht="18.75">
      <c r="A348" s="1"/>
      <c r="B348" s="1"/>
      <c r="C348" s="1"/>
      <c r="D348" s="1"/>
      <c r="E348" s="1"/>
    </row>
    <row r="349" spans="1:5" ht="18.75">
      <c r="A349" s="1"/>
      <c r="B349" s="1"/>
      <c r="C349" s="1"/>
      <c r="D349" s="1"/>
      <c r="E349" s="1"/>
    </row>
    <row r="350" spans="1:5" ht="18.75">
      <c r="A350" s="1"/>
      <c r="B350" s="1"/>
      <c r="C350" s="1"/>
      <c r="D350" s="1"/>
      <c r="E350" s="1"/>
    </row>
    <row r="351" spans="1:5" ht="18.75">
      <c r="A351" s="1"/>
      <c r="B351" s="1"/>
      <c r="C351" s="1"/>
      <c r="D351" s="1"/>
      <c r="E351" s="1"/>
    </row>
    <row r="352" spans="1:5" ht="18.75">
      <c r="A352" s="1"/>
      <c r="B352" s="1"/>
      <c r="C352" s="1"/>
      <c r="D352" s="1"/>
      <c r="E352" s="1"/>
    </row>
    <row r="353" spans="1:5" ht="18.75">
      <c r="A353" s="1"/>
      <c r="B353" s="1"/>
      <c r="C353" s="1"/>
      <c r="D353" s="1"/>
      <c r="E353" s="1"/>
    </row>
    <row r="354" spans="1:5" ht="18.75">
      <c r="A354" s="1"/>
      <c r="B354" s="1"/>
      <c r="C354" s="1"/>
      <c r="D354" s="1"/>
      <c r="E354" s="1"/>
    </row>
    <row r="355" spans="1:5" ht="18.75">
      <c r="A355" s="1"/>
      <c r="B355" s="1"/>
      <c r="C355" s="1"/>
      <c r="D355" s="1"/>
      <c r="E355" s="1"/>
    </row>
    <row r="356" spans="1:5" ht="18.75">
      <c r="A356" s="1"/>
      <c r="B356" s="1"/>
      <c r="C356" s="1"/>
      <c r="D356" s="1"/>
      <c r="E356" s="1"/>
    </row>
    <row r="357" spans="1:5" ht="18.75">
      <c r="A357" s="1"/>
      <c r="B357" s="1"/>
      <c r="C357" s="1"/>
      <c r="D357" s="1"/>
      <c r="E357" s="1"/>
    </row>
    <row r="358" spans="1:5" ht="18.75">
      <c r="A358" s="1"/>
      <c r="B358" s="1"/>
      <c r="C358" s="1"/>
      <c r="D358" s="1"/>
      <c r="E358" s="1"/>
    </row>
    <row r="359" spans="1:5" ht="18.75">
      <c r="A359" s="1"/>
      <c r="B359" s="1"/>
      <c r="C359" s="1"/>
      <c r="D359" s="1"/>
      <c r="E359" s="1"/>
    </row>
    <row r="360" spans="1:5" ht="18.75">
      <c r="A360" s="1"/>
      <c r="B360" s="1"/>
      <c r="C360" s="1"/>
      <c r="D360" s="1"/>
      <c r="E360" s="1"/>
    </row>
    <row r="361" spans="1:5" ht="18.75">
      <c r="A361" s="1"/>
      <c r="B361" s="1"/>
      <c r="C361" s="1"/>
      <c r="D361" s="1"/>
      <c r="E361" s="1"/>
    </row>
    <row r="362" spans="1:5" ht="18.75">
      <c r="A362" s="1"/>
      <c r="B362" s="1"/>
      <c r="C362" s="1"/>
      <c r="D362" s="1"/>
      <c r="E362" s="1"/>
    </row>
    <row r="363" spans="1:5" ht="18.75">
      <c r="A363" s="1"/>
      <c r="B363" s="1"/>
      <c r="C363" s="1"/>
      <c r="D363" s="1"/>
      <c r="E363" s="1"/>
    </row>
    <row r="364" spans="1:5" ht="18.75">
      <c r="A364" s="1"/>
      <c r="B364" s="1"/>
      <c r="C364" s="1"/>
      <c r="D364" s="1"/>
      <c r="E364" s="1"/>
    </row>
    <row r="365" spans="1:5" ht="18.75">
      <c r="A365" s="1"/>
      <c r="B365" s="1"/>
      <c r="C365" s="1"/>
      <c r="D365" s="1"/>
      <c r="E365" s="1"/>
    </row>
    <row r="366" spans="1:5" ht="18.75">
      <c r="A366" s="1"/>
      <c r="B366" s="1"/>
      <c r="C366" s="1"/>
      <c r="D366" s="1"/>
      <c r="E366" s="1"/>
    </row>
    <row r="367" spans="1:5" ht="18.75">
      <c r="A367" s="1"/>
      <c r="B367" s="1"/>
      <c r="C367" s="1"/>
      <c r="D367" s="1"/>
      <c r="E367" s="1"/>
    </row>
    <row r="368" spans="1:5" ht="18.75">
      <c r="A368" s="1"/>
      <c r="B368" s="1"/>
      <c r="C368" s="1"/>
      <c r="D368" s="1"/>
      <c r="E368" s="1"/>
    </row>
    <row r="369" spans="1:5" ht="18.75">
      <c r="A369" s="1"/>
      <c r="B369" s="1"/>
      <c r="C369" s="1"/>
      <c r="D369" s="1"/>
      <c r="E369" s="1"/>
    </row>
    <row r="370" spans="1:5" ht="18.75">
      <c r="A370" s="1"/>
      <c r="B370" s="1"/>
      <c r="C370" s="1"/>
      <c r="D370" s="1"/>
      <c r="E370" s="1"/>
    </row>
    <row r="371" spans="1:5" ht="18.75">
      <c r="A371" s="1"/>
      <c r="B371" s="1"/>
      <c r="C371" s="1"/>
      <c r="D371" s="1"/>
      <c r="E371" s="1"/>
    </row>
    <row r="372" spans="1:5" ht="18.75">
      <c r="A372" s="1"/>
      <c r="B372" s="1"/>
      <c r="C372" s="1"/>
      <c r="D372" s="1"/>
      <c r="E372" s="1"/>
    </row>
    <row r="373" spans="1:5" ht="18.75">
      <c r="A373" s="1"/>
      <c r="B373" s="1"/>
      <c r="C373" s="1"/>
      <c r="D373" s="1"/>
      <c r="E373" s="1"/>
    </row>
    <row r="374" spans="1:5" ht="18.75">
      <c r="A374" s="1"/>
      <c r="B374" s="1"/>
      <c r="C374" s="1"/>
      <c r="D374" s="1"/>
      <c r="E374" s="1"/>
    </row>
    <row r="375" spans="1:5" ht="18.75">
      <c r="A375" s="1"/>
      <c r="B375" s="1"/>
      <c r="C375" s="1"/>
      <c r="D375" s="1"/>
      <c r="E375" s="1"/>
    </row>
    <row r="376" spans="1:5" ht="18.75">
      <c r="A376" s="1"/>
      <c r="B376" s="1"/>
      <c r="C376" s="1"/>
      <c r="D376" s="1"/>
      <c r="E376" s="1"/>
    </row>
    <row r="377" spans="1:5" ht="18.75">
      <c r="A377" s="1"/>
      <c r="B377" s="1"/>
      <c r="C377" s="1"/>
      <c r="D377" s="1"/>
      <c r="E377" s="1"/>
    </row>
    <row r="378" spans="1:5" ht="18.75">
      <c r="A378" s="1"/>
      <c r="B378" s="1"/>
      <c r="C378" s="1"/>
      <c r="D378" s="1"/>
      <c r="E378" s="1"/>
    </row>
    <row r="379" spans="1:5" ht="18.75">
      <c r="A379" s="1"/>
      <c r="B379" s="1"/>
      <c r="C379" s="1"/>
      <c r="D379" s="1"/>
      <c r="E379" s="1"/>
    </row>
    <row r="380" spans="1:5" ht="18.75">
      <c r="A380" s="1"/>
      <c r="B380" s="1"/>
      <c r="C380" s="1"/>
      <c r="D380" s="1"/>
      <c r="E380" s="1"/>
    </row>
    <row r="381" spans="1:5" ht="18.75">
      <c r="A381" s="1"/>
      <c r="B381" s="1"/>
      <c r="C381" s="1"/>
      <c r="D381" s="1"/>
      <c r="E381" s="1"/>
    </row>
    <row r="382" spans="1:5" ht="18.75">
      <c r="A382" s="1"/>
      <c r="B382" s="1"/>
      <c r="C382" s="1"/>
      <c r="D382" s="1"/>
      <c r="E382" s="1"/>
    </row>
    <row r="383" spans="1:5" ht="18.75">
      <c r="A383" s="1"/>
      <c r="B383" s="1"/>
      <c r="C383" s="1"/>
      <c r="D383" s="1"/>
      <c r="E383" s="1"/>
    </row>
    <row r="384" spans="1:5" ht="18.75">
      <c r="A384" s="1"/>
      <c r="B384" s="1"/>
      <c r="C384" s="1"/>
      <c r="D384" s="1"/>
      <c r="E384" s="1"/>
    </row>
    <row r="385" spans="1:5" ht="18.75">
      <c r="A385" s="1"/>
      <c r="B385" s="1"/>
      <c r="C385" s="1"/>
      <c r="D385" s="1"/>
      <c r="E385" s="1"/>
    </row>
    <row r="386" spans="1:5" ht="18.75">
      <c r="A386" s="1"/>
      <c r="B386" s="1"/>
      <c r="C386" s="1"/>
      <c r="D386" s="1"/>
      <c r="E386" s="1"/>
    </row>
    <row r="387" spans="1:5" ht="18.75">
      <c r="A387" s="1"/>
      <c r="B387" s="1"/>
      <c r="C387" s="1"/>
      <c r="D387" s="1"/>
      <c r="E387" s="1"/>
    </row>
    <row r="388" spans="1:5" ht="18.75">
      <c r="A388" s="1"/>
      <c r="B388" s="1"/>
      <c r="C388" s="1"/>
      <c r="D388" s="1"/>
      <c r="E388" s="1"/>
    </row>
    <row r="389" spans="1:5" ht="18.75">
      <c r="A389" s="1"/>
      <c r="B389" s="1"/>
      <c r="C389" s="1"/>
      <c r="D389" s="1"/>
      <c r="E389" s="1"/>
    </row>
    <row r="390" spans="1:5" ht="18.75">
      <c r="A390" s="1"/>
      <c r="B390" s="1"/>
      <c r="C390" s="1"/>
      <c r="D390" s="1"/>
      <c r="E390" s="1"/>
    </row>
    <row r="391" spans="1:5" ht="18.75">
      <c r="A391" s="1"/>
      <c r="B391" s="1"/>
      <c r="C391" s="1"/>
      <c r="D391" s="1"/>
      <c r="E391" s="1"/>
    </row>
    <row r="392" spans="1:5" ht="18.75">
      <c r="A392" s="1"/>
      <c r="B392" s="1"/>
      <c r="C392" s="1"/>
      <c r="D392" s="1"/>
      <c r="E392" s="1"/>
    </row>
    <row r="393" spans="1:5" ht="18.75">
      <c r="A393" s="1"/>
      <c r="B393" s="1"/>
      <c r="C393" s="1"/>
      <c r="D393" s="1"/>
      <c r="E393" s="1"/>
    </row>
    <row r="394" spans="1:5" ht="18.75">
      <c r="A394" s="1"/>
      <c r="B394" s="1"/>
      <c r="C394" s="1"/>
      <c r="D394" s="1"/>
      <c r="E394" s="1"/>
    </row>
    <row r="395" spans="1:5" ht="18.75">
      <c r="A395" s="1"/>
      <c r="B395" s="1"/>
      <c r="C395" s="1"/>
      <c r="D395" s="1"/>
      <c r="E395" s="1"/>
    </row>
    <row r="396" spans="1:5" ht="18.75">
      <c r="A396" s="1"/>
      <c r="B396" s="1"/>
      <c r="C396" s="1"/>
      <c r="D396" s="1"/>
      <c r="E396" s="1"/>
    </row>
    <row r="397" spans="1:5" ht="18.75">
      <c r="A397" s="1"/>
      <c r="B397" s="1"/>
      <c r="C397" s="1"/>
      <c r="D397" s="1"/>
      <c r="E397" s="1"/>
    </row>
    <row r="398" spans="1:5" ht="18.75">
      <c r="A398" s="1"/>
      <c r="B398" s="1"/>
      <c r="C398" s="1"/>
      <c r="D398" s="1"/>
      <c r="E398" s="1"/>
    </row>
    <row r="399" spans="1:5" ht="18.75">
      <c r="A399" s="1"/>
      <c r="B399" s="1"/>
      <c r="C399" s="1"/>
      <c r="D399" s="1"/>
      <c r="E399" s="1"/>
    </row>
    <row r="400" spans="1:5" ht="18.75">
      <c r="A400" s="1"/>
      <c r="B400" s="1"/>
      <c r="C400" s="1"/>
      <c r="D400" s="1"/>
      <c r="E400" s="1"/>
    </row>
    <row r="401" spans="1:5" ht="18.75">
      <c r="A401" s="1"/>
      <c r="B401" s="1"/>
      <c r="C401" s="1"/>
      <c r="D401" s="1"/>
      <c r="E401" s="1"/>
    </row>
    <row r="402" spans="1:5" ht="18.75">
      <c r="A402" s="1"/>
      <c r="B402" s="1"/>
      <c r="C402" s="1"/>
      <c r="D402" s="1"/>
      <c r="E402" s="1"/>
    </row>
    <row r="403" spans="1:5" ht="18.75">
      <c r="A403" s="1"/>
      <c r="B403" s="1"/>
      <c r="C403" s="1"/>
      <c r="D403" s="1"/>
      <c r="E403" s="1"/>
    </row>
    <row r="404" spans="1:5" ht="18.75">
      <c r="A404" s="1"/>
      <c r="B404" s="1"/>
      <c r="C404" s="1"/>
      <c r="D404" s="1"/>
      <c r="E404" s="1"/>
    </row>
    <row r="405" spans="1:5" ht="18.75">
      <c r="A405" s="1"/>
      <c r="B405" s="1"/>
      <c r="C405" s="1"/>
      <c r="D405" s="1"/>
      <c r="E405" s="1"/>
    </row>
    <row r="406" spans="1:5" ht="18.75">
      <c r="A406" s="1"/>
      <c r="B406" s="1"/>
      <c r="C406" s="1"/>
      <c r="D406" s="1"/>
      <c r="E406" s="1"/>
    </row>
    <row r="407" spans="1:5" ht="18.75">
      <c r="A407" s="1"/>
      <c r="B407" s="1"/>
      <c r="C407" s="1"/>
      <c r="D407" s="1"/>
      <c r="E407" s="1"/>
    </row>
    <row r="408" spans="1:5" ht="18.75">
      <c r="A408" s="1"/>
      <c r="B408" s="1"/>
      <c r="C408" s="1"/>
      <c r="D408" s="1"/>
      <c r="E408" s="1"/>
    </row>
    <row r="409" spans="1:5" ht="18.75">
      <c r="A409" s="1"/>
      <c r="B409" s="1"/>
      <c r="C409" s="1"/>
      <c r="D409" s="1"/>
      <c r="E409" s="1"/>
    </row>
    <row r="410" spans="1:5" ht="18.75">
      <c r="A410" s="1"/>
      <c r="B410" s="1"/>
      <c r="C410" s="1"/>
      <c r="D410" s="1"/>
      <c r="E410" s="1"/>
    </row>
    <row r="411" spans="1:5" ht="18.75">
      <c r="A411" s="1"/>
      <c r="B411" s="1"/>
      <c r="C411" s="1"/>
      <c r="D411" s="1"/>
      <c r="E411" s="1"/>
    </row>
    <row r="412" spans="1:5" ht="18.75">
      <c r="A412" s="1"/>
      <c r="B412" s="1"/>
      <c r="C412" s="1"/>
      <c r="D412" s="1"/>
      <c r="E412" s="1"/>
    </row>
    <row r="413" spans="1:5" ht="18.75">
      <c r="A413" s="1"/>
      <c r="B413" s="1"/>
      <c r="C413" s="1"/>
      <c r="D413" s="1"/>
      <c r="E413" s="1"/>
    </row>
    <row r="414" spans="1:5" ht="18.75">
      <c r="A414" s="1"/>
      <c r="B414" s="1"/>
      <c r="C414" s="1"/>
      <c r="D414" s="1"/>
      <c r="E414" s="1"/>
    </row>
    <row r="415" spans="1:5" ht="18.75">
      <c r="A415" s="1"/>
      <c r="B415" s="1"/>
      <c r="C415" s="1"/>
      <c r="D415" s="1"/>
      <c r="E415" s="1"/>
    </row>
    <row r="416" spans="1:5" ht="18.75">
      <c r="A416" s="1"/>
      <c r="B416" s="1"/>
      <c r="C416" s="1"/>
      <c r="D416" s="1"/>
      <c r="E416" s="1"/>
    </row>
    <row r="417" spans="1:5" ht="18.75">
      <c r="A417" s="1"/>
      <c r="B417" s="1"/>
      <c r="C417" s="1"/>
      <c r="D417" s="1"/>
      <c r="E417" s="1"/>
    </row>
    <row r="418" spans="1:5" ht="18.75">
      <c r="A418" s="1"/>
      <c r="B418" s="1"/>
      <c r="C418" s="1"/>
      <c r="D418" s="1"/>
      <c r="E418" s="1"/>
    </row>
    <row r="419" spans="1:5" ht="18.75">
      <c r="A419" s="1"/>
      <c r="B419" s="1"/>
      <c r="C419" s="1"/>
      <c r="D419" s="1"/>
      <c r="E419" s="1"/>
    </row>
    <row r="420" spans="1:5" ht="18.75">
      <c r="A420" s="1"/>
      <c r="B420" s="1"/>
      <c r="C420" s="1"/>
      <c r="D420" s="1"/>
      <c r="E420" s="1"/>
    </row>
    <row r="421" spans="1:5" ht="18.75">
      <c r="A421" s="1"/>
      <c r="B421" s="1"/>
      <c r="C421" s="1"/>
      <c r="D421" s="1"/>
      <c r="E421" s="1"/>
    </row>
    <row r="422" spans="1:5" ht="18.75">
      <c r="A422" s="1"/>
      <c r="B422" s="1"/>
      <c r="C422" s="1"/>
      <c r="D422" s="1"/>
      <c r="E422" s="1"/>
    </row>
    <row r="423" spans="1:5" ht="18.75">
      <c r="A423" s="1"/>
      <c r="B423" s="1"/>
      <c r="C423" s="1"/>
      <c r="D423" s="1"/>
      <c r="E423" s="1"/>
    </row>
    <row r="424" spans="1:5" ht="18.75">
      <c r="A424" s="1"/>
      <c r="B424" s="1"/>
      <c r="C424" s="1"/>
      <c r="D424" s="1"/>
      <c r="E424" s="1"/>
    </row>
    <row r="425" spans="1:5" ht="18.75">
      <c r="A425" s="1"/>
      <c r="B425" s="1"/>
      <c r="C425" s="1"/>
      <c r="D425" s="1"/>
      <c r="E425" s="1"/>
    </row>
    <row r="426" spans="1:5" ht="18.75">
      <c r="A426" s="1"/>
      <c r="B426" s="1"/>
      <c r="C426" s="1"/>
      <c r="D426" s="1"/>
      <c r="E426" s="1"/>
    </row>
    <row r="427" spans="1:5" ht="18.75">
      <c r="A427" s="1"/>
      <c r="B427" s="1"/>
      <c r="C427" s="1"/>
      <c r="D427" s="1"/>
      <c r="E427" s="1"/>
    </row>
    <row r="428" spans="1:5" ht="18.75">
      <c r="A428" s="1"/>
      <c r="B428" s="1"/>
      <c r="C428" s="1"/>
      <c r="D428" s="1"/>
      <c r="E428" s="1"/>
    </row>
    <row r="429" spans="1:5" ht="18.75">
      <c r="A429" s="1"/>
      <c r="B429" s="1"/>
      <c r="C429" s="1"/>
      <c r="D429" s="1"/>
      <c r="E429" s="1"/>
    </row>
    <row r="430" spans="1:5" ht="18.75">
      <c r="A430" s="1"/>
      <c r="B430" s="1"/>
      <c r="C430" s="1"/>
      <c r="D430" s="1"/>
      <c r="E430" s="1"/>
    </row>
    <row r="431" spans="1:5" ht="18.75">
      <c r="A431" s="1"/>
      <c r="B431" s="1"/>
      <c r="C431" s="1"/>
      <c r="D431" s="1"/>
      <c r="E431" s="1"/>
    </row>
    <row r="432" spans="1:5" ht="18.75">
      <c r="A432" s="1"/>
      <c r="B432" s="1"/>
      <c r="C432" s="1"/>
      <c r="D432" s="1"/>
      <c r="E432" s="1"/>
    </row>
    <row r="433" spans="1:5" ht="18.75">
      <c r="A433" s="1"/>
      <c r="B433" s="1"/>
      <c r="C433" s="1"/>
      <c r="D433" s="1"/>
      <c r="E433" s="1"/>
    </row>
    <row r="434" spans="1:5" ht="18.75">
      <c r="A434" s="1"/>
      <c r="B434" s="1"/>
      <c r="C434" s="1"/>
      <c r="D434" s="1"/>
      <c r="E434" s="1"/>
    </row>
    <row r="435" spans="1:5" ht="18.75">
      <c r="A435" s="1"/>
      <c r="B435" s="1"/>
      <c r="C435" s="1"/>
      <c r="D435" s="1"/>
      <c r="E435" s="1"/>
    </row>
    <row r="436" spans="1:5" ht="18.75">
      <c r="A436" s="1"/>
      <c r="B436" s="1"/>
      <c r="C436" s="1"/>
      <c r="D436" s="1"/>
      <c r="E436" s="1"/>
    </row>
    <row r="437" spans="1:5" ht="18.75">
      <c r="A437" s="1"/>
      <c r="B437" s="1"/>
      <c r="C437" s="1"/>
      <c r="D437" s="1"/>
      <c r="E437" s="1"/>
    </row>
    <row r="438" spans="1:5" ht="18.75">
      <c r="A438" s="1"/>
      <c r="B438" s="1"/>
      <c r="C438" s="1"/>
      <c r="D438" s="1"/>
      <c r="E438" s="1"/>
    </row>
    <row r="439" spans="1:5" ht="18.75">
      <c r="A439" s="1"/>
      <c r="B439" s="1"/>
      <c r="C439" s="1"/>
      <c r="D439" s="1"/>
      <c r="E439" s="1"/>
    </row>
    <row r="440" spans="1:5" ht="18.75">
      <c r="A440" s="1"/>
      <c r="B440" s="1"/>
      <c r="C440" s="1"/>
      <c r="D440" s="1"/>
      <c r="E440" s="1"/>
    </row>
    <row r="441" spans="1:5" ht="18.75">
      <c r="A441" s="1"/>
      <c r="B441" s="1"/>
      <c r="C441" s="1"/>
      <c r="D441" s="1"/>
      <c r="E441" s="1"/>
    </row>
    <row r="442" spans="1:5" ht="18.75">
      <c r="A442" s="1"/>
      <c r="B442" s="1"/>
      <c r="C442" s="1"/>
      <c r="D442" s="1"/>
      <c r="E442" s="1"/>
    </row>
    <row r="443" spans="1:5" ht="18.75">
      <c r="A443" s="1"/>
      <c r="B443" s="1"/>
      <c r="C443" s="1"/>
      <c r="D443" s="1"/>
      <c r="E443" s="1"/>
    </row>
    <row r="444" spans="1:5" ht="18.75">
      <c r="A444" s="1"/>
      <c r="B444" s="1"/>
      <c r="C444" s="1"/>
      <c r="D444" s="1"/>
      <c r="E444" s="1"/>
    </row>
    <row r="445" spans="1:5" ht="18.75">
      <c r="A445" s="1"/>
      <c r="B445" s="1"/>
      <c r="C445" s="1"/>
      <c r="D445" s="1"/>
      <c r="E445" s="1"/>
    </row>
    <row r="446" spans="1:5" ht="18.75">
      <c r="A446" s="1"/>
      <c r="B446" s="1"/>
      <c r="C446" s="1"/>
      <c r="D446" s="1"/>
      <c r="E446" s="1"/>
    </row>
    <row r="447" spans="1:5" ht="18.75">
      <c r="A447" s="1"/>
      <c r="B447" s="1"/>
      <c r="C447" s="1"/>
      <c r="D447" s="1"/>
      <c r="E447" s="1"/>
    </row>
    <row r="448" spans="1:5" ht="18.75">
      <c r="A448" s="1"/>
      <c r="B448" s="1"/>
      <c r="C448" s="1"/>
      <c r="D448" s="1"/>
      <c r="E448" s="1"/>
    </row>
    <row r="449" spans="1:5" ht="18.75">
      <c r="A449" s="1"/>
      <c r="B449" s="1"/>
      <c r="C449" s="1"/>
      <c r="D449" s="1"/>
      <c r="E449" s="1"/>
    </row>
    <row r="450" spans="1:5" ht="18.75">
      <c r="A450" s="1"/>
      <c r="B450" s="1"/>
      <c r="C450" s="1"/>
      <c r="D450" s="1"/>
      <c r="E450" s="1"/>
    </row>
    <row r="451" spans="1:5" ht="18.75">
      <c r="A451" s="1"/>
      <c r="B451" s="1"/>
      <c r="C451" s="1"/>
      <c r="D451" s="1"/>
      <c r="E451" s="1"/>
    </row>
    <row r="452" spans="1:5" ht="18.75">
      <c r="A452" s="1"/>
      <c r="B452" s="1"/>
      <c r="C452" s="1"/>
      <c r="D452" s="1"/>
      <c r="E452" s="1"/>
    </row>
    <row r="453" spans="1:5" ht="18.75">
      <c r="A453" s="1"/>
      <c r="B453" s="1"/>
      <c r="C453" s="1"/>
      <c r="D453" s="1"/>
      <c r="E453" s="1"/>
    </row>
    <row r="454" spans="2:5" ht="18.75">
      <c r="B454" s="1"/>
      <c r="C454" s="1"/>
      <c r="D454" s="1"/>
      <c r="E454" s="1"/>
    </row>
    <row r="455" spans="2:5" ht="18.75">
      <c r="B455" s="1"/>
      <c r="C455" s="1"/>
      <c r="D455" s="1"/>
      <c r="E455" s="1"/>
    </row>
    <row r="456" spans="2:5" ht="18.75">
      <c r="B456" s="1"/>
      <c r="C456" s="1"/>
      <c r="D456" s="1"/>
      <c r="E456" s="1"/>
    </row>
    <row r="457" spans="2:5" ht="18.75">
      <c r="B457" s="1"/>
      <c r="C457" s="1"/>
      <c r="D457" s="1"/>
      <c r="E457" s="1"/>
    </row>
    <row r="458" spans="2:5" ht="18.75">
      <c r="B458" s="1"/>
      <c r="C458" s="1"/>
      <c r="D458" s="1"/>
      <c r="E458" s="1"/>
    </row>
    <row r="459" spans="2:5" ht="18.75">
      <c r="B459" s="1"/>
      <c r="C459" s="1"/>
      <c r="D459" s="1"/>
      <c r="E459" s="1"/>
    </row>
    <row r="460" spans="2:5" ht="18.75">
      <c r="B460" s="1"/>
      <c r="C460" s="1"/>
      <c r="D460" s="1"/>
      <c r="E460" s="1"/>
    </row>
    <row r="461" spans="2:5" ht="18.75">
      <c r="B461" s="1"/>
      <c r="C461" s="1"/>
      <c r="D461" s="1"/>
      <c r="E461" s="1"/>
    </row>
  </sheetData>
  <mergeCells count="81">
    <mergeCell ref="A202:A208"/>
    <mergeCell ref="A178:A183"/>
    <mergeCell ref="A184:A189"/>
    <mergeCell ref="A190:A195"/>
    <mergeCell ref="A196:A201"/>
    <mergeCell ref="A154:A159"/>
    <mergeCell ref="A160:A165"/>
    <mergeCell ref="A166:A171"/>
    <mergeCell ref="A172:A177"/>
    <mergeCell ref="C178:C183"/>
    <mergeCell ref="C184:C189"/>
    <mergeCell ref="F208:G208"/>
    <mergeCell ref="C202:C207"/>
    <mergeCell ref="D208:E208"/>
    <mergeCell ref="C190:C195"/>
    <mergeCell ref="C196:C201"/>
    <mergeCell ref="C166:C171"/>
    <mergeCell ref="C172:C177"/>
    <mergeCell ref="C154:C159"/>
    <mergeCell ref="C160:C165"/>
    <mergeCell ref="C142:C147"/>
    <mergeCell ref="C148:C153"/>
    <mergeCell ref="A142:A147"/>
    <mergeCell ref="A148:A153"/>
    <mergeCell ref="C130:C135"/>
    <mergeCell ref="C136:C141"/>
    <mergeCell ref="A124:A129"/>
    <mergeCell ref="A130:A135"/>
    <mergeCell ref="A136:A141"/>
    <mergeCell ref="C118:C123"/>
    <mergeCell ref="C124:C129"/>
    <mergeCell ref="A118:A123"/>
    <mergeCell ref="C106:C111"/>
    <mergeCell ref="C112:C117"/>
    <mergeCell ref="A106:A111"/>
    <mergeCell ref="A112:A117"/>
    <mergeCell ref="C94:C99"/>
    <mergeCell ref="C100:C105"/>
    <mergeCell ref="A94:A99"/>
    <mergeCell ref="A100:A105"/>
    <mergeCell ref="C82:C87"/>
    <mergeCell ref="C88:C93"/>
    <mergeCell ref="A82:A87"/>
    <mergeCell ref="A88:A93"/>
    <mergeCell ref="C70:C75"/>
    <mergeCell ref="A76:A81"/>
    <mergeCell ref="C76:C81"/>
    <mergeCell ref="A70:A75"/>
    <mergeCell ref="C58:C63"/>
    <mergeCell ref="C64:C69"/>
    <mergeCell ref="A58:A63"/>
    <mergeCell ref="A64:A69"/>
    <mergeCell ref="C46:C51"/>
    <mergeCell ref="C52:C57"/>
    <mergeCell ref="A46:A51"/>
    <mergeCell ref="A52:A57"/>
    <mergeCell ref="C34:C39"/>
    <mergeCell ref="C40:C45"/>
    <mergeCell ref="A34:A39"/>
    <mergeCell ref="A40:A45"/>
    <mergeCell ref="C22:C27"/>
    <mergeCell ref="C28:C33"/>
    <mergeCell ref="A22:A27"/>
    <mergeCell ref="A28:A33"/>
    <mergeCell ref="C10:C15"/>
    <mergeCell ref="C16:C21"/>
    <mergeCell ref="A10:A15"/>
    <mergeCell ref="A16:A21"/>
    <mergeCell ref="A1:H1"/>
    <mergeCell ref="B2:E2"/>
    <mergeCell ref="C4:C9"/>
    <mergeCell ref="F2:G2"/>
    <mergeCell ref="A4:A9"/>
    <mergeCell ref="B218:E218"/>
    <mergeCell ref="B216:C216"/>
    <mergeCell ref="B212:C212"/>
    <mergeCell ref="B220:C220"/>
    <mergeCell ref="B224:C224"/>
    <mergeCell ref="B226:E226"/>
    <mergeCell ref="D229:E229"/>
    <mergeCell ref="D230:E2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cp:lastPrinted>2014-02-10T03:03:54Z</cp:lastPrinted>
  <dcterms:created xsi:type="dcterms:W3CDTF">2013-12-25T06:37:35Z</dcterms:created>
  <dcterms:modified xsi:type="dcterms:W3CDTF">2014-02-10T04:28:21Z</dcterms:modified>
  <cp:category/>
  <cp:version/>
  <cp:contentType/>
  <cp:contentStatus/>
</cp:coreProperties>
</file>